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600" windowHeight="96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4 квартал 2020г" sheetId="5" r:id="rId9"/>
    <sheet name="4 квартал 2015" sheetId="12" state="hidden" r:id="rId10"/>
  </sheets>
  <calcPr calcId="145621" refMode="R1C1"/>
</workbook>
</file>

<file path=xl/calcChain.xml><?xml version="1.0" encoding="utf-8"?>
<calcChain xmlns="http://schemas.openxmlformats.org/spreadsheetml/2006/main">
  <c r="L17" i="5" l="1"/>
  <c r="K17" i="5"/>
  <c r="I17" i="5"/>
  <c r="I31" i="5" l="1"/>
  <c r="I26" i="5"/>
  <c r="G7" i="5" l="1"/>
  <c r="G17" i="5" s="1"/>
  <c r="G30" i="5" l="1"/>
  <c r="G29" i="5"/>
  <c r="G28" i="5"/>
  <c r="G23" i="5"/>
  <c r="G19" i="5"/>
  <c r="G15" i="5"/>
  <c r="M7" i="5" l="1"/>
  <c r="K7" i="5"/>
  <c r="I7" i="5"/>
  <c r="I25" i="5" l="1"/>
  <c r="I8" i="5"/>
  <c r="M25" i="5"/>
  <c r="L7" i="5" l="1"/>
  <c r="J7" i="5"/>
  <c r="H7" i="5"/>
  <c r="H17" i="5" s="1"/>
  <c r="H20" i="5" s="1"/>
  <c r="J17" i="5" l="1"/>
  <c r="L22" i="5" l="1"/>
  <c r="L16" i="5"/>
  <c r="L14" i="5"/>
  <c r="L12" i="5"/>
  <c r="L10" i="5"/>
  <c r="L20" i="5" l="1"/>
  <c r="L27" i="5"/>
  <c r="K26" i="5"/>
  <c r="K12" i="5"/>
  <c r="K15" i="5"/>
  <c r="K19" i="5"/>
  <c r="H12" i="5"/>
  <c r="H14" i="5"/>
  <c r="K10" i="5" l="1"/>
  <c r="K14" i="5"/>
  <c r="K16" i="5"/>
  <c r="C29" i="10"/>
  <c r="C32" i="10" l="1"/>
  <c r="C31" i="10"/>
  <c r="C28" i="10"/>
  <c r="C27" i="10"/>
  <c r="C23" i="10"/>
  <c r="C21" i="10"/>
  <c r="C15" i="10"/>
  <c r="C12" i="10"/>
  <c r="C8" i="10"/>
  <c r="C10" i="10"/>
  <c r="C6" i="10"/>
  <c r="H28" i="9"/>
  <c r="G28" i="9"/>
  <c r="O18" i="9"/>
  <c r="N18" i="9"/>
  <c r="M18" i="9"/>
  <c r="L18" i="9"/>
  <c r="I18" i="9"/>
  <c r="E18" i="9"/>
  <c r="D18" i="9"/>
  <c r="F32" i="10" l="1"/>
  <c r="F31" i="10"/>
  <c r="F29" i="10"/>
  <c r="F25" i="10"/>
  <c r="F23" i="10"/>
  <c r="F21" i="10"/>
  <c r="F12" i="10"/>
  <c r="F8" i="10"/>
  <c r="F6" i="10"/>
  <c r="O32" i="10"/>
  <c r="O31" i="10"/>
  <c r="O29" i="10"/>
  <c r="O25" i="10"/>
  <c r="O23" i="10"/>
  <c r="O21" i="10"/>
  <c r="O12" i="10"/>
  <c r="O10" i="10"/>
  <c r="O8" i="10"/>
  <c r="O6" i="10"/>
  <c r="K32" i="10" l="1"/>
  <c r="K31" i="10"/>
  <c r="K29" i="10"/>
  <c r="K28" i="10"/>
  <c r="K25" i="10"/>
  <c r="K23" i="10"/>
  <c r="K21" i="10"/>
  <c r="K15" i="10"/>
  <c r="K12" i="10"/>
  <c r="K10" i="10"/>
  <c r="K8" i="10"/>
  <c r="K6" i="10"/>
  <c r="H31" i="10"/>
  <c r="H29" i="10"/>
  <c r="H12" i="10"/>
  <c r="H23" i="10"/>
  <c r="H21" i="10"/>
  <c r="H15" i="10"/>
  <c r="H8" i="10"/>
  <c r="H6" i="10"/>
  <c r="N9" i="6"/>
  <c r="N25" i="10"/>
  <c r="N32" i="10"/>
  <c r="N31" i="10"/>
  <c r="N29" i="10"/>
  <c r="N28" i="10"/>
  <c r="N23" i="10"/>
  <c r="N21" i="10"/>
  <c r="N12" i="10"/>
  <c r="N10" i="10"/>
  <c r="N8" i="10"/>
  <c r="N6" i="10"/>
  <c r="M31" i="10" l="1"/>
  <c r="M29" i="10"/>
  <c r="M23" i="10"/>
  <c r="M21" i="10"/>
  <c r="M12" i="10"/>
  <c r="M8" i="10"/>
  <c r="M10" i="10"/>
  <c r="M6" i="10"/>
  <c r="L31" i="10"/>
  <c r="L29" i="10"/>
  <c r="L12" i="10"/>
  <c r="L23" i="10"/>
  <c r="L21" i="10"/>
  <c r="L10" i="10"/>
  <c r="L8" i="10" l="1"/>
  <c r="L6" i="10"/>
  <c r="G12" i="10" l="1"/>
  <c r="G32" i="10"/>
  <c r="G31" i="10"/>
  <c r="G29" i="10"/>
  <c r="G23" i="10"/>
  <c r="G21" i="10"/>
  <c r="G15" i="10"/>
  <c r="G8" i="10"/>
  <c r="G10" i="10"/>
  <c r="G6" i="10"/>
  <c r="D29" i="10"/>
  <c r="D32" i="10"/>
  <c r="D31" i="10"/>
  <c r="D23" i="10"/>
  <c r="D21" i="10"/>
  <c r="D12" i="10"/>
  <c r="D8" i="10"/>
  <c r="D10" i="10"/>
  <c r="D6" i="10"/>
  <c r="J31" i="10"/>
  <c r="J29" i="10"/>
  <c r="J23" i="10"/>
  <c r="J21" i="10"/>
  <c r="J15" i="10"/>
  <c r="J12" i="10"/>
  <c r="J10" i="10"/>
  <c r="J11" i="10" s="1"/>
  <c r="J8" i="10"/>
  <c r="J6" i="10"/>
  <c r="E31" i="10"/>
  <c r="E29" i="10"/>
  <c r="E23" i="10"/>
  <c r="E21" i="10"/>
  <c r="E12" i="10"/>
  <c r="E10" i="10"/>
  <c r="E8" i="10"/>
  <c r="I31" i="10"/>
  <c r="I29" i="10"/>
  <c r="I23" i="10"/>
  <c r="I21" i="10"/>
  <c r="I12" i="10"/>
  <c r="I8" i="10"/>
  <c r="I6" i="10"/>
  <c r="J13" i="9"/>
  <c r="E9" i="9" l="1"/>
  <c r="E6" i="10"/>
  <c r="P34" i="11"/>
  <c r="P33" i="11"/>
  <c r="P30" i="11"/>
  <c r="P29" i="11"/>
  <c r="P27" i="11"/>
  <c r="P25" i="11"/>
  <c r="P23" i="11"/>
  <c r="K18" i="11"/>
  <c r="J18" i="11"/>
  <c r="H18" i="11"/>
  <c r="G18" i="11"/>
  <c r="C18" i="11"/>
  <c r="P17" i="11"/>
  <c r="P14" i="11"/>
  <c r="N13" i="11"/>
  <c r="M13" i="11"/>
  <c r="K13" i="11"/>
  <c r="J13" i="11"/>
  <c r="G13" i="11"/>
  <c r="E13" i="11"/>
  <c r="D13" i="11"/>
  <c r="C13" i="11"/>
  <c r="P12" i="11"/>
  <c r="P13" i="11" s="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8" i="11"/>
  <c r="O7" i="11"/>
  <c r="O9" i="11" s="1"/>
  <c r="N7" i="11"/>
  <c r="N9" i="11" s="1"/>
  <c r="M7" i="11"/>
  <c r="M9" i="11" s="1"/>
  <c r="L7" i="11"/>
  <c r="L9" i="11" s="1"/>
  <c r="K7" i="11"/>
  <c r="K9" i="11" s="1"/>
  <c r="K28" i="11" s="1"/>
  <c r="J7" i="11"/>
  <c r="J9" i="11" s="1"/>
  <c r="I7" i="11"/>
  <c r="I9" i="11" s="1"/>
  <c r="H7" i="11"/>
  <c r="H9" i="11" s="1"/>
  <c r="H7" i="10" s="1"/>
  <c r="G7" i="11"/>
  <c r="G9" i="11" s="1"/>
  <c r="G7" i="10" s="1"/>
  <c r="F7" i="11"/>
  <c r="F9" i="11" s="1"/>
  <c r="F28" i="11" s="1"/>
  <c r="E7" i="11"/>
  <c r="E9" i="11" s="1"/>
  <c r="D7" i="11"/>
  <c r="D9" i="11" s="1"/>
  <c r="C7" i="11"/>
  <c r="C9" i="11" s="1"/>
  <c r="P6" i="11"/>
  <c r="P11" i="11" l="1"/>
  <c r="E28" i="9"/>
  <c r="E7" i="10"/>
  <c r="P18" i="11"/>
  <c r="C26" i="11"/>
  <c r="C24" i="11"/>
  <c r="C15" i="11"/>
  <c r="D26" i="11"/>
  <c r="D24" i="11"/>
  <c r="D15" i="11"/>
  <c r="E26" i="11"/>
  <c r="E24" i="11"/>
  <c r="E15" i="11"/>
  <c r="F26" i="11"/>
  <c r="F24" i="11"/>
  <c r="F15" i="11"/>
  <c r="G26" i="11"/>
  <c r="G24" i="11"/>
  <c r="G15" i="11"/>
  <c r="H26" i="11"/>
  <c r="H24" i="11"/>
  <c r="H15" i="11"/>
  <c r="I26" i="11"/>
  <c r="I24" i="11"/>
  <c r="I15" i="11"/>
  <c r="J26" i="11"/>
  <c r="J24" i="11"/>
  <c r="J15" i="11"/>
  <c r="K26" i="11"/>
  <c r="K24" i="11"/>
  <c r="K15" i="11"/>
  <c r="L26" i="11"/>
  <c r="L24" i="11"/>
  <c r="L15" i="11"/>
  <c r="M26" i="11"/>
  <c r="M24" i="11"/>
  <c r="M15" i="11"/>
  <c r="N28" i="11"/>
  <c r="N26" i="11"/>
  <c r="N24" i="11"/>
  <c r="N15" i="11"/>
  <c r="O28" i="11"/>
  <c r="O26" i="11"/>
  <c r="O24" i="11"/>
  <c r="O15" i="11"/>
  <c r="P7" i="11"/>
  <c r="P9" i="11" s="1"/>
  <c r="P15" i="11" s="1"/>
  <c r="P28" i="11" l="1"/>
  <c r="P26" i="11"/>
  <c r="P24" i="11"/>
  <c r="P32" i="10" l="1"/>
  <c r="P31" i="10"/>
  <c r="P29" i="10"/>
  <c r="P28" i="10"/>
  <c r="P27" i="10"/>
  <c r="P25" i="10"/>
  <c r="H24" i="10"/>
  <c r="G24" i="10"/>
  <c r="E24" i="10"/>
  <c r="P23" i="10"/>
  <c r="H22" i="10"/>
  <c r="G22" i="10"/>
  <c r="E22" i="10"/>
  <c r="P21" i="10"/>
  <c r="K16" i="10"/>
  <c r="J16" i="10"/>
  <c r="H16" i="10"/>
  <c r="G16" i="10"/>
  <c r="C16" i="10"/>
  <c r="P15" i="10"/>
  <c r="H13" i="10"/>
  <c r="G13" i="10"/>
  <c r="E13" i="10"/>
  <c r="P12" i="10"/>
  <c r="O11" i="10"/>
  <c r="N11" i="10"/>
  <c r="M11" i="10"/>
  <c r="L11" i="10"/>
  <c r="K11" i="10"/>
  <c r="G11" i="10"/>
  <c r="E11" i="10"/>
  <c r="D11" i="10"/>
  <c r="C11" i="10"/>
  <c r="P10" i="10"/>
  <c r="P11" i="10" s="1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P8" i="10"/>
  <c r="P6" i="10"/>
  <c r="P34" i="9"/>
  <c r="P33" i="9"/>
  <c r="P31" i="9"/>
  <c r="P30" i="9"/>
  <c r="P29" i="9"/>
  <c r="P27" i="9"/>
  <c r="H26" i="9"/>
  <c r="G26" i="9"/>
  <c r="E26" i="9"/>
  <c r="P25" i="9"/>
  <c r="H24" i="9"/>
  <c r="G24" i="9"/>
  <c r="E24" i="9"/>
  <c r="P23" i="9"/>
  <c r="K18" i="9"/>
  <c r="J18" i="9"/>
  <c r="H18" i="9"/>
  <c r="G18" i="9"/>
  <c r="C18" i="9"/>
  <c r="P17" i="9"/>
  <c r="H15" i="9"/>
  <c r="G15" i="9"/>
  <c r="E15" i="9"/>
  <c r="P14" i="9"/>
  <c r="N13" i="9"/>
  <c r="M13" i="9"/>
  <c r="K13" i="9"/>
  <c r="G13" i="9"/>
  <c r="E13" i="9"/>
  <c r="D13" i="9"/>
  <c r="C13" i="9"/>
  <c r="P12" i="9"/>
  <c r="P13" i="9" s="1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P10" i="9"/>
  <c r="P8" i="9"/>
  <c r="O7" i="9"/>
  <c r="O9" i="9" s="1"/>
  <c r="O7" i="10" s="1"/>
  <c r="O24" i="10" s="1"/>
  <c r="N7" i="9"/>
  <c r="N9" i="9" s="1"/>
  <c r="N7" i="10" s="1"/>
  <c r="N26" i="10" s="1"/>
  <c r="M7" i="9"/>
  <c r="M9" i="9" s="1"/>
  <c r="M24" i="9" s="1"/>
  <c r="L7" i="9"/>
  <c r="L9" i="9" s="1"/>
  <c r="L24" i="9" s="1"/>
  <c r="K7" i="9"/>
  <c r="K9" i="9" s="1"/>
  <c r="K7" i="10" s="1"/>
  <c r="K22" i="10" s="1"/>
  <c r="J7" i="9"/>
  <c r="J9" i="9" s="1"/>
  <c r="I7" i="9"/>
  <c r="I9" i="9" s="1"/>
  <c r="I24" i="9" s="1"/>
  <c r="H7" i="9"/>
  <c r="G7" i="9"/>
  <c r="F7" i="9"/>
  <c r="F9" i="9" s="1"/>
  <c r="D7" i="9"/>
  <c r="D9" i="9" s="1"/>
  <c r="C7" i="9"/>
  <c r="P6" i="9"/>
  <c r="M15" i="9" l="1"/>
  <c r="M26" i="9"/>
  <c r="I15" i="9"/>
  <c r="L15" i="9"/>
  <c r="I26" i="9"/>
  <c r="J28" i="9"/>
  <c r="J7" i="10"/>
  <c r="K15" i="9"/>
  <c r="K24" i="9"/>
  <c r="O28" i="9"/>
  <c r="K24" i="10"/>
  <c r="J26" i="9"/>
  <c r="O26" i="9"/>
  <c r="O13" i="10"/>
  <c r="O22" i="10"/>
  <c r="K26" i="10"/>
  <c r="K26" i="9"/>
  <c r="K13" i="10"/>
  <c r="O26" i="10"/>
  <c r="L28" i="9"/>
  <c r="L7" i="10"/>
  <c r="I28" i="9"/>
  <c r="I7" i="10"/>
  <c r="M28" i="9"/>
  <c r="M7" i="10"/>
  <c r="N28" i="9"/>
  <c r="J15" i="9"/>
  <c r="O15" i="9"/>
  <c r="J24" i="9"/>
  <c r="O24" i="9"/>
  <c r="L26" i="9"/>
  <c r="K28" i="9"/>
  <c r="P7" i="9"/>
  <c r="C9" i="9"/>
  <c r="P9" i="9" s="1"/>
  <c r="P24" i="9" s="1"/>
  <c r="D26" i="9"/>
  <c r="D28" i="9"/>
  <c r="D7" i="10"/>
  <c r="D15" i="9"/>
  <c r="D24" i="9"/>
  <c r="P16" i="10"/>
  <c r="P9" i="10"/>
  <c r="P18" i="9"/>
  <c r="P11" i="9"/>
  <c r="N13" i="10"/>
  <c r="N22" i="10"/>
  <c r="N24" i="10"/>
  <c r="F28" i="9"/>
  <c r="F26" i="9"/>
  <c r="F24" i="9"/>
  <c r="F15" i="9"/>
  <c r="N15" i="9"/>
  <c r="N24" i="9"/>
  <c r="N26" i="9"/>
  <c r="I9" i="5"/>
  <c r="M9" i="5" s="1"/>
  <c r="H10" i="5"/>
  <c r="I11" i="5"/>
  <c r="I13" i="5"/>
  <c r="M13" i="5" s="1"/>
  <c r="I15" i="5"/>
  <c r="M15" i="5" s="1"/>
  <c r="H16" i="5"/>
  <c r="I19" i="5"/>
  <c r="M19" i="5" s="1"/>
  <c r="I21" i="5"/>
  <c r="H27" i="5"/>
  <c r="M31" i="5"/>
  <c r="I33" i="5"/>
  <c r="M33" i="5" s="1"/>
  <c r="I34" i="5"/>
  <c r="M34" i="5" s="1"/>
  <c r="I35" i="5"/>
  <c r="M35" i="5" s="1"/>
  <c r="M17" i="5" l="1"/>
  <c r="I27" i="5"/>
  <c r="P28" i="9"/>
  <c r="J22" i="5"/>
  <c r="I10" i="5"/>
  <c r="M8" i="5"/>
  <c r="M10" i="5" s="1"/>
  <c r="M27" i="5"/>
  <c r="I12" i="5"/>
  <c r="M11" i="5"/>
  <c r="M12" i="5" s="1"/>
  <c r="I22" i="5"/>
  <c r="I20" i="5"/>
  <c r="I16" i="5"/>
  <c r="P15" i="9"/>
  <c r="I24" i="10"/>
  <c r="I22" i="10"/>
  <c r="I13" i="10"/>
  <c r="P26" i="9"/>
  <c r="J24" i="10"/>
  <c r="J22" i="10"/>
  <c r="J13" i="10"/>
  <c r="M24" i="10"/>
  <c r="M22" i="10"/>
  <c r="M13" i="10"/>
  <c r="L22" i="10"/>
  <c r="L13" i="10"/>
  <c r="L24" i="10"/>
  <c r="I14" i="5"/>
  <c r="C28" i="9"/>
  <c r="C7" i="10"/>
  <c r="C26" i="9"/>
  <c r="C24" i="9"/>
  <c r="C15" i="9"/>
  <c r="D24" i="10"/>
  <c r="D22" i="10"/>
  <c r="D13" i="10"/>
  <c r="J20" i="5"/>
  <c r="J27" i="5"/>
  <c r="C28" i="7"/>
  <c r="M22" i="5" l="1"/>
  <c r="M16" i="5"/>
  <c r="M14" i="5"/>
  <c r="K20" i="5"/>
  <c r="K22" i="5"/>
  <c r="K27" i="5"/>
  <c r="M20" i="5"/>
  <c r="C24" i="10"/>
  <c r="C22" i="10"/>
  <c r="C13" i="10"/>
  <c r="C12" i="7"/>
  <c r="F25" i="7" l="1"/>
  <c r="F32" i="7"/>
  <c r="F31" i="7"/>
  <c r="F29" i="7"/>
  <c r="F28" i="7"/>
  <c r="F27" i="7"/>
  <c r="F23" i="7"/>
  <c r="F21" i="7"/>
  <c r="F12" i="7"/>
  <c r="F10" i="7"/>
  <c r="F8" i="7"/>
  <c r="F6" i="7"/>
  <c r="F9" i="7" l="1"/>
  <c r="F11" i="7"/>
  <c r="P31" i="6"/>
  <c r="P10" i="6"/>
  <c r="C32" i="7"/>
  <c r="C31" i="7"/>
  <c r="C29" i="7"/>
  <c r="C27" i="7"/>
  <c r="C23" i="7"/>
  <c r="C21" i="7"/>
  <c r="C15" i="7"/>
  <c r="C10" i="7"/>
  <c r="C8" i="7"/>
  <c r="C6" i="7"/>
  <c r="G12" i="7" l="1"/>
  <c r="N32" i="7"/>
  <c r="N28" i="7"/>
  <c r="O25" i="7"/>
  <c r="N31" i="7"/>
  <c r="N29" i="7"/>
  <c r="N23" i="7"/>
  <c r="N21" i="7"/>
  <c r="N12" i="7"/>
  <c r="N10" i="7"/>
  <c r="N8" i="7"/>
  <c r="N6" i="7"/>
  <c r="N9" i="7" l="1"/>
  <c r="N11" i="7"/>
  <c r="D12" i="7"/>
  <c r="D6" i="7"/>
  <c r="D32" i="7"/>
  <c r="D31" i="7"/>
  <c r="D29" i="7"/>
  <c r="D28" i="7"/>
  <c r="D23" i="7"/>
  <c r="D21" i="7"/>
  <c r="D10" i="7"/>
  <c r="D8" i="7"/>
  <c r="D9" i="7" s="1"/>
  <c r="O27" i="7"/>
  <c r="O32" i="7"/>
  <c r="O31" i="7"/>
  <c r="O29" i="7"/>
  <c r="O28" i="7"/>
  <c r="O23" i="7"/>
  <c r="O21" i="7"/>
  <c r="O12" i="7"/>
  <c r="O10" i="7"/>
  <c r="O8" i="7"/>
  <c r="O6" i="7"/>
  <c r="O13" i="6"/>
  <c r="O9" i="7" l="1"/>
  <c r="D11" i="7"/>
  <c r="O11" i="7"/>
  <c r="E32" i="7"/>
  <c r="E31" i="7"/>
  <c r="E29" i="7"/>
  <c r="E27" i="7"/>
  <c r="E23" i="7"/>
  <c r="E21" i="7"/>
  <c r="E12" i="7"/>
  <c r="E13" i="6"/>
  <c r="E10" i="7"/>
  <c r="E8" i="7"/>
  <c r="E6" i="7"/>
  <c r="K32" i="7"/>
  <c r="K28" i="7"/>
  <c r="K31" i="7"/>
  <c r="K29" i="7"/>
  <c r="K25" i="7"/>
  <c r="P25" i="7" s="1"/>
  <c r="K23" i="7"/>
  <c r="K21" i="7"/>
  <c r="K15" i="7"/>
  <c r="K12" i="7"/>
  <c r="K10" i="7"/>
  <c r="K8" i="7"/>
  <c r="K6" i="7"/>
  <c r="K28" i="6"/>
  <c r="L31" i="7"/>
  <c r="L29" i="7"/>
  <c r="L23" i="7"/>
  <c r="L21" i="7"/>
  <c r="L12" i="7"/>
  <c r="L10" i="7"/>
  <c r="L13" i="6"/>
  <c r="L8" i="7"/>
  <c r="L6" i="7"/>
  <c r="H31" i="7"/>
  <c r="H29" i="7"/>
  <c r="H12" i="7"/>
  <c r="H23" i="7"/>
  <c r="H21" i="7"/>
  <c r="H8" i="7"/>
  <c r="H6" i="7"/>
  <c r="M31" i="7"/>
  <c r="M29" i="7"/>
  <c r="M12" i="7"/>
  <c r="M23" i="7"/>
  <c r="M21" i="7"/>
  <c r="M10" i="7"/>
  <c r="M8" i="7"/>
  <c r="M6" i="7"/>
  <c r="J31" i="7"/>
  <c r="J29" i="7"/>
  <c r="J12" i="7"/>
  <c r="J27" i="7"/>
  <c r="J23" i="7"/>
  <c r="J21" i="7"/>
  <c r="J15" i="7"/>
  <c r="J10" i="7"/>
  <c r="J8" i="7"/>
  <c r="J6" i="7"/>
  <c r="I12" i="7"/>
  <c r="I32" i="7"/>
  <c r="I31" i="7"/>
  <c r="I29" i="7"/>
  <c r="I28" i="7"/>
  <c r="I23" i="7"/>
  <c r="I21" i="7"/>
  <c r="I10" i="7"/>
  <c r="I8" i="7"/>
  <c r="I6" i="7"/>
  <c r="G32" i="7"/>
  <c r="G31" i="7"/>
  <c r="G29" i="7"/>
  <c r="G23" i="7"/>
  <c r="G21" i="7"/>
  <c r="G27" i="7"/>
  <c r="G15" i="7"/>
  <c r="G10" i="7"/>
  <c r="G8" i="7"/>
  <c r="G6" i="7"/>
  <c r="M32" i="7"/>
  <c r="L32" i="7"/>
  <c r="J32" i="7"/>
  <c r="H32" i="7"/>
  <c r="M28" i="7"/>
  <c r="L28" i="7"/>
  <c r="J28" i="7"/>
  <c r="H28" i="7"/>
  <c r="G28" i="7"/>
  <c r="E28" i="7"/>
  <c r="P28" i="7"/>
  <c r="H15" i="7"/>
  <c r="H10" i="7"/>
  <c r="C9" i="7"/>
  <c r="P27" i="7" l="1"/>
  <c r="E9" i="7"/>
  <c r="P32" i="7"/>
  <c r="P31" i="7"/>
  <c r="L11" i="7"/>
  <c r="P6" i="7"/>
  <c r="P8" i="7"/>
  <c r="I11" i="7"/>
  <c r="I9" i="7"/>
  <c r="H9" i="7"/>
  <c r="J9" i="7"/>
  <c r="K9" i="7"/>
  <c r="L9" i="7"/>
  <c r="M9" i="7"/>
  <c r="C11" i="7"/>
  <c r="E11" i="7"/>
  <c r="G11" i="7"/>
  <c r="H11" i="7"/>
  <c r="J11" i="7"/>
  <c r="K11" i="7"/>
  <c r="M11" i="7"/>
  <c r="P10" i="7"/>
  <c r="P12" i="7"/>
  <c r="P15" i="7"/>
  <c r="P21" i="7"/>
  <c r="P23" i="7"/>
  <c r="P11" i="7" l="1"/>
  <c r="P9" i="7"/>
  <c r="P34" i="4"/>
  <c r="P33" i="4"/>
  <c r="P30" i="4"/>
  <c r="P29" i="4"/>
  <c r="P27" i="4"/>
  <c r="P25" i="4"/>
  <c r="P23" i="4"/>
  <c r="K18" i="4"/>
  <c r="J18" i="4"/>
  <c r="H18" i="4"/>
  <c r="G18" i="4"/>
  <c r="C18" i="4"/>
  <c r="P17" i="4"/>
  <c r="P14" i="4"/>
  <c r="N13" i="4"/>
  <c r="M13" i="4"/>
  <c r="K13" i="4"/>
  <c r="J13" i="4"/>
  <c r="G13" i="4"/>
  <c r="E13" i="4"/>
  <c r="D13" i="4"/>
  <c r="C13" i="4"/>
  <c r="P12" i="4"/>
  <c r="P13" i="4" s="1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P8" i="4"/>
  <c r="O7" i="4"/>
  <c r="O9" i="4" s="1"/>
  <c r="O7" i="7" s="1"/>
  <c r="N7" i="4"/>
  <c r="N9" i="4" s="1"/>
  <c r="N7" i="7" s="1"/>
  <c r="M7" i="4"/>
  <c r="M9" i="4" s="1"/>
  <c r="M7" i="7" s="1"/>
  <c r="L7" i="4"/>
  <c r="L9" i="4" s="1"/>
  <c r="L7" i="7" s="1"/>
  <c r="K7" i="4"/>
  <c r="K9" i="4" s="1"/>
  <c r="K7" i="7" s="1"/>
  <c r="J7" i="4"/>
  <c r="J9" i="4" s="1"/>
  <c r="J7" i="7" s="1"/>
  <c r="I7" i="4"/>
  <c r="I9" i="4" s="1"/>
  <c r="I7" i="7" s="1"/>
  <c r="H7" i="4"/>
  <c r="H9" i="4" s="1"/>
  <c r="H7" i="7" s="1"/>
  <c r="G7" i="4"/>
  <c r="G9" i="4" s="1"/>
  <c r="G7" i="7" s="1"/>
  <c r="F7" i="4"/>
  <c r="F9" i="4" s="1"/>
  <c r="E7" i="4"/>
  <c r="E9" i="4" s="1"/>
  <c r="E7" i="7" s="1"/>
  <c r="D7" i="4"/>
  <c r="D9" i="4" s="1"/>
  <c r="D7" i="7" s="1"/>
  <c r="C7" i="4"/>
  <c r="C9" i="4" s="1"/>
  <c r="C7" i="7" s="1"/>
  <c r="P6" i="4"/>
  <c r="P34" i="6"/>
  <c r="P33" i="6"/>
  <c r="P30" i="6"/>
  <c r="P29" i="6"/>
  <c r="P27" i="6"/>
  <c r="P25" i="6"/>
  <c r="P23" i="6"/>
  <c r="K18" i="6"/>
  <c r="J18" i="6"/>
  <c r="H18" i="6"/>
  <c r="G18" i="6"/>
  <c r="C18" i="6"/>
  <c r="P17" i="6"/>
  <c r="P14" i="6"/>
  <c r="N13" i="6"/>
  <c r="M13" i="6"/>
  <c r="K13" i="6"/>
  <c r="G13" i="6"/>
  <c r="D13" i="6"/>
  <c r="C13" i="6"/>
  <c r="P12" i="6"/>
  <c r="P13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8" i="6"/>
  <c r="O7" i="6"/>
  <c r="N7" i="6"/>
  <c r="M7" i="6"/>
  <c r="L7" i="6"/>
  <c r="K7" i="6"/>
  <c r="J7" i="6"/>
  <c r="I7" i="6"/>
  <c r="H7" i="6"/>
  <c r="G7" i="6"/>
  <c r="F7" i="6"/>
  <c r="F9" i="6" s="1"/>
  <c r="E7" i="6"/>
  <c r="D7" i="6"/>
  <c r="C7" i="6"/>
  <c r="P6" i="6"/>
  <c r="F7" i="7" l="1"/>
  <c r="C16" i="7"/>
  <c r="C22" i="7"/>
  <c r="C13" i="7"/>
  <c r="C24" i="7"/>
  <c r="P9" i="6"/>
  <c r="F7" i="10"/>
  <c r="F28" i="6"/>
  <c r="P7" i="7"/>
  <c r="P11" i="4"/>
  <c r="P18" i="4"/>
  <c r="D16" i="7"/>
  <c r="D13" i="7"/>
  <c r="D22" i="7"/>
  <c r="D24" i="7"/>
  <c r="E13" i="7"/>
  <c r="E22" i="7"/>
  <c r="E24" i="7"/>
  <c r="G16" i="7"/>
  <c r="G13" i="7"/>
  <c r="G22" i="7"/>
  <c r="G24" i="7"/>
  <c r="H13" i="7"/>
  <c r="H16" i="7"/>
  <c r="H22" i="7"/>
  <c r="H24" i="7"/>
  <c r="I13" i="7"/>
  <c r="I22" i="7"/>
  <c r="I24" i="7"/>
  <c r="J13" i="7"/>
  <c r="J16" i="7"/>
  <c r="J22" i="7"/>
  <c r="J24" i="7"/>
  <c r="K26" i="7"/>
  <c r="K13" i="7"/>
  <c r="K16" i="7"/>
  <c r="K22" i="7"/>
  <c r="K24" i="7"/>
  <c r="L13" i="7"/>
  <c r="L22" i="7"/>
  <c r="L24" i="7"/>
  <c r="N26" i="7"/>
  <c r="N13" i="7"/>
  <c r="N22" i="7"/>
  <c r="N24" i="7"/>
  <c r="O26" i="7"/>
  <c r="O24" i="7"/>
  <c r="O13" i="7"/>
  <c r="O22" i="7"/>
  <c r="M13" i="7"/>
  <c r="M22" i="7"/>
  <c r="M24" i="7"/>
  <c r="P18" i="6"/>
  <c r="P11" i="6"/>
  <c r="C26" i="4"/>
  <c r="C24" i="4"/>
  <c r="C15" i="4"/>
  <c r="D26" i="4"/>
  <c r="D24" i="4"/>
  <c r="D15" i="4"/>
  <c r="E26" i="4"/>
  <c r="E24" i="4"/>
  <c r="E15" i="4"/>
  <c r="F26" i="4"/>
  <c r="F24" i="4"/>
  <c r="F15" i="4"/>
  <c r="G26" i="4"/>
  <c r="G24" i="4"/>
  <c r="G15" i="4"/>
  <c r="H26" i="4"/>
  <c r="H24" i="4"/>
  <c r="H15" i="4"/>
  <c r="I26" i="4"/>
  <c r="I24" i="4"/>
  <c r="I15" i="4"/>
  <c r="J26" i="4"/>
  <c r="J24" i="4"/>
  <c r="J15" i="4"/>
  <c r="K26" i="4"/>
  <c r="K24" i="4"/>
  <c r="K15" i="4"/>
  <c r="L26" i="4"/>
  <c r="L24" i="4"/>
  <c r="L15" i="4"/>
  <c r="M26" i="4"/>
  <c r="M24" i="4"/>
  <c r="M15" i="4"/>
  <c r="N28" i="4"/>
  <c r="N26" i="4"/>
  <c r="N24" i="4"/>
  <c r="N15" i="4"/>
  <c r="O28" i="4"/>
  <c r="O26" i="4"/>
  <c r="O24" i="4"/>
  <c r="O15" i="4"/>
  <c r="P7" i="4"/>
  <c r="P9" i="4" s="1"/>
  <c r="P15" i="4" s="1"/>
  <c r="C26" i="6"/>
  <c r="C24" i="6"/>
  <c r="C15" i="6"/>
  <c r="D26" i="6"/>
  <c r="D24" i="6"/>
  <c r="D15" i="6"/>
  <c r="E26" i="6"/>
  <c r="E24" i="6"/>
  <c r="E15" i="6"/>
  <c r="F26" i="6"/>
  <c r="F24" i="6"/>
  <c r="F15" i="6"/>
  <c r="G26" i="6"/>
  <c r="G24" i="6"/>
  <c r="G15" i="6"/>
  <c r="H26" i="6"/>
  <c r="H24" i="6"/>
  <c r="H15" i="6"/>
  <c r="I26" i="6"/>
  <c r="I24" i="6"/>
  <c r="I15" i="6"/>
  <c r="J26" i="6"/>
  <c r="J24" i="6"/>
  <c r="J15" i="6"/>
  <c r="K26" i="6"/>
  <c r="K24" i="6"/>
  <c r="K15" i="6"/>
  <c r="L26" i="6"/>
  <c r="L24" i="6"/>
  <c r="L15" i="6"/>
  <c r="M26" i="6"/>
  <c r="M24" i="6"/>
  <c r="M15" i="6"/>
  <c r="N28" i="6"/>
  <c r="N26" i="6"/>
  <c r="N24" i="6"/>
  <c r="N15" i="6"/>
  <c r="O28" i="6"/>
  <c r="O26" i="6"/>
  <c r="O24" i="6"/>
  <c r="O15" i="6"/>
  <c r="P7" i="6"/>
  <c r="P15" i="6" s="1"/>
  <c r="F24" i="10" l="1"/>
  <c r="F22" i="10"/>
  <c r="F13" i="10"/>
  <c r="F26" i="10"/>
  <c r="P7" i="10"/>
  <c r="F24" i="7"/>
  <c r="F26" i="7"/>
  <c r="P26" i="7" s="1"/>
  <c r="F22" i="7"/>
  <c r="F13" i="7"/>
  <c r="P24" i="7"/>
  <c r="P22" i="7"/>
  <c r="P16" i="7"/>
  <c r="P13" i="7"/>
  <c r="P28" i="4"/>
  <c r="P26" i="4"/>
  <c r="P24" i="4"/>
  <c r="P28" i="6"/>
  <c r="P26" i="6"/>
  <c r="P24" i="6"/>
  <c r="P13" i="10" l="1"/>
  <c r="P22" i="10"/>
  <c r="P24" i="10"/>
  <c r="P26" i="10"/>
  <c r="P32" i="1"/>
  <c r="P31" i="1"/>
  <c r="P28" i="1"/>
  <c r="P27" i="1"/>
  <c r="O26" i="1"/>
  <c r="F26" i="1"/>
  <c r="P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2" i="1"/>
  <c r="N22" i="1"/>
  <c r="L22" i="1"/>
  <c r="K22" i="1"/>
  <c r="J22" i="1"/>
  <c r="H22" i="1"/>
  <c r="G22" i="1"/>
  <c r="F22" i="1"/>
  <c r="E22" i="1"/>
  <c r="D22" i="1"/>
  <c r="C22" i="1"/>
  <c r="P21" i="1"/>
  <c r="K16" i="1"/>
  <c r="J16" i="1"/>
  <c r="H16" i="1"/>
  <c r="D16" i="1"/>
  <c r="C16" i="1"/>
  <c r="P15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9" i="1" l="1"/>
  <c r="P11" i="1"/>
  <c r="P13" i="1"/>
  <c r="P16" i="1"/>
  <c r="P22" i="1"/>
  <c r="P24" i="1"/>
  <c r="P26" i="1"/>
  <c r="G9" i="7"/>
</calcChain>
</file>

<file path=xl/sharedStrings.xml><?xml version="1.0" encoding="utf-8"?>
<sst xmlns="http://schemas.openxmlformats.org/spreadsheetml/2006/main" count="1040" uniqueCount="106">
  <si>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</si>
  <si>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</si>
  <si>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</si>
  <si>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</si>
  <si>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</si>
  <si>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</si>
  <si>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</si>
  <si>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</si>
  <si>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</si>
  <si>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</si>
  <si>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</si>
  <si>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</si>
  <si>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</si>
  <si>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</si>
  <si>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</si>
  <si>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</si>
  <si>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</si>
  <si>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</si>
  <si>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</si>
  <si>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</si>
  <si>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</si>
  <si>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</si>
  <si>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</si>
  <si>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</si>
  <si>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</si>
  <si>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</si>
  <si>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</si>
  <si>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</si>
  <si>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</si>
  <si>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</si>
  <si>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</si>
  <si>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</si>
  <si>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</si>
  <si>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</si>
  <si>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</si>
  <si>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</si>
  <si>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</si>
  <si>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</si>
  <si>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</si>
  <si>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</si>
  <si>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</si>
  <si>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</si>
  <si>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</si>
  <si>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</si>
  <si>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</si>
  <si>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</si>
  <si>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</si>
  <si>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</si>
  <si>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</si>
  <si>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</si>
  <si>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</si>
  <si>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</si>
  <si>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</si>
  <si>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</si>
  <si>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</si>
  <si>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</si>
  <si>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</si>
  <si>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</si>
  <si>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</si>
  <si>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</si>
  <si>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</si>
  <si>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</si>
  <si>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</si>
  <si>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</si>
  <si>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</si>
  <si>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</si>
  <si>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</si>
  <si>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</si>
  <si>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</si>
  <si>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</si>
  <si>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</si>
  <si>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</si>
  <si>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</si>
  <si>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</si>
  <si>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</si>
  <si>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</si>
  <si>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</si>
  <si>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</si>
  <si>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</si>
  <si>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</si>
  <si>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</si>
  <si>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</si>
  <si>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</si>
  <si>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</si>
  <si>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</si>
  <si>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</si>
  <si>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</si>
  <si>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</si>
  <si>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</si>
  <si>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</si>
  <si>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</si>
  <si>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</si>
  <si>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</si>
  <si>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</si>
  <si>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</si>
  <si>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</si>
  <si>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</si>
  <si>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</si>
  <si>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</si>
  <si>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</si>
  <si>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</si>
  <si>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</si>
  <si>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</si>
  <si>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</si>
  <si>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2020г. (в работе) и   отчетный квартал 2020г. находящихся в работе на момент отчета </t>
  </si>
  <si>
    <t>за3 и  4 кварталы  и 12 месяцев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</si>
</sst>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65" fontId="11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workbookViewId="0">
      <selection activeCell="N27" sqref="N27"/>
    </sheetView>
  </sheetViews>
  <sheetFormatPr defaultRowHeight="15" x14ac:dyDescent="0.2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462" t="s">
        <v>43</v>
      </c>
      <c r="D4" s="462" t="s">
        <v>3</v>
      </c>
      <c r="E4" s="462" t="s">
        <v>4</v>
      </c>
      <c r="F4" s="462" t="s">
        <v>5</v>
      </c>
      <c r="G4" s="462" t="s">
        <v>6</v>
      </c>
      <c r="H4" s="462" t="s">
        <v>7</v>
      </c>
      <c r="I4" s="462" t="s">
        <v>8</v>
      </c>
      <c r="J4" s="464" t="s">
        <v>9</v>
      </c>
      <c r="K4" s="462" t="s">
        <v>10</v>
      </c>
      <c r="L4" s="462" t="s">
        <v>11</v>
      </c>
      <c r="M4" s="462" t="s">
        <v>12</v>
      </c>
      <c r="N4" s="462" t="s">
        <v>13</v>
      </c>
      <c r="O4" s="462" t="s">
        <v>14</v>
      </c>
      <c r="P4" s="471" t="s">
        <v>15</v>
      </c>
    </row>
    <row r="5" spans="1:16" ht="50.25" customHeight="1" thickBot="1" x14ac:dyDescent="0.3">
      <c r="A5" s="461"/>
      <c r="B5" s="467"/>
      <c r="C5" s="463"/>
      <c r="D5" s="463"/>
      <c r="E5" s="463"/>
      <c r="F5" s="463"/>
      <c r="G5" s="463"/>
      <c r="H5" s="463"/>
      <c r="I5" s="463"/>
      <c r="J5" s="465"/>
      <c r="K5" s="463"/>
      <c r="L5" s="463"/>
      <c r="M5" s="463"/>
      <c r="N5" s="463"/>
      <c r="O5" s="463"/>
      <c r="P5" s="472"/>
    </row>
    <row r="6" spans="1:16" ht="23.25" customHeight="1" thickBot="1" x14ac:dyDescent="0.3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 x14ac:dyDescent="0.3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 x14ac:dyDescent="0.25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 x14ac:dyDescent="0.3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 x14ac:dyDescent="0.25">
      <c r="A10" s="468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 x14ac:dyDescent="0.3">
      <c r="A11" s="469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 x14ac:dyDescent="0.3">
      <c r="A12" s="443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 x14ac:dyDescent="0.3">
      <c r="A13" s="470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 x14ac:dyDescent="0.3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 x14ac:dyDescent="0.25">
      <c r="A15" s="443" t="s">
        <v>27</v>
      </c>
      <c r="B15" s="61" t="s">
        <v>17</v>
      </c>
      <c r="C15" s="63">
        <v>8</v>
      </c>
      <c r="D15" s="58">
        <v>3</v>
      </c>
      <c r="E15" s="447" t="s">
        <v>26</v>
      </c>
      <c r="F15" s="447" t="s">
        <v>26</v>
      </c>
      <c r="G15" s="447" t="s">
        <v>26</v>
      </c>
      <c r="H15" s="58">
        <v>2</v>
      </c>
      <c r="I15" s="447" t="s">
        <v>26</v>
      </c>
      <c r="J15" s="58">
        <v>3</v>
      </c>
      <c r="K15" s="58">
        <v>2</v>
      </c>
      <c r="L15" s="447" t="s">
        <v>26</v>
      </c>
      <c r="M15" s="447" t="s">
        <v>26</v>
      </c>
      <c r="N15" s="447" t="s">
        <v>26</v>
      </c>
      <c r="O15" s="450" t="s">
        <v>26</v>
      </c>
      <c r="P15" s="64">
        <f>SUM(C15:O15)</f>
        <v>18</v>
      </c>
    </row>
    <row r="16" spans="1:16" ht="15.75" thickBot="1" x14ac:dyDescent="0.3">
      <c r="A16" s="444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49"/>
      <c r="F16" s="449"/>
      <c r="G16" s="449"/>
      <c r="H16" s="31">
        <f>H15/H7*100%</f>
        <v>0.2</v>
      </c>
      <c r="I16" s="449"/>
      <c r="J16" s="31">
        <f>J15/J7*100%</f>
        <v>5.6603773584905662E-2</v>
      </c>
      <c r="K16" s="31">
        <f>K15/K7*100%</f>
        <v>7.6923076923076927E-2</v>
      </c>
      <c r="L16" s="449"/>
      <c r="M16" s="449"/>
      <c r="N16" s="449"/>
      <c r="O16" s="451"/>
      <c r="P16" s="39">
        <f>P15/P7*100%</f>
        <v>2.5245441795231416E-2</v>
      </c>
    </row>
    <row r="17" spans="1:16" ht="36.75" customHeight="1" thickBot="1" x14ac:dyDescent="0.3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 x14ac:dyDescent="0.3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 x14ac:dyDescent="0.25">
      <c r="A19" s="443" t="s">
        <v>33</v>
      </c>
      <c r="B19" s="454" t="s">
        <v>23</v>
      </c>
      <c r="C19" s="445"/>
      <c r="D19" s="447"/>
      <c r="E19" s="447"/>
      <c r="F19" s="447"/>
      <c r="G19" s="447"/>
      <c r="H19" s="457"/>
      <c r="I19" s="447"/>
      <c r="J19" s="447"/>
      <c r="K19" s="447"/>
      <c r="L19" s="447"/>
      <c r="M19" s="447"/>
      <c r="N19" s="447"/>
      <c r="O19" s="450"/>
      <c r="P19" s="452"/>
    </row>
    <row r="20" spans="1:16" ht="18.75" customHeight="1" thickBot="1" x14ac:dyDescent="0.3">
      <c r="A20" s="444"/>
      <c r="B20" s="455"/>
      <c r="C20" s="456"/>
      <c r="D20" s="449"/>
      <c r="E20" s="449"/>
      <c r="F20" s="449"/>
      <c r="G20" s="449"/>
      <c r="H20" s="458"/>
      <c r="I20" s="449"/>
      <c r="J20" s="449"/>
      <c r="K20" s="449"/>
      <c r="L20" s="449"/>
      <c r="M20" s="449"/>
      <c r="N20" s="449"/>
      <c r="O20" s="451"/>
      <c r="P20" s="453"/>
    </row>
    <row r="21" spans="1:16" x14ac:dyDescent="0.25">
      <c r="A21" s="443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 x14ac:dyDescent="0.3">
      <c r="A22" s="444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 x14ac:dyDescent="0.25">
      <c r="A23" s="443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 x14ac:dyDescent="0.3">
      <c r="A24" s="444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 x14ac:dyDescent="0.25">
      <c r="A25" s="443" t="s">
        <v>36</v>
      </c>
      <c r="B25" s="61" t="s">
        <v>17</v>
      </c>
      <c r="C25" s="445" t="s">
        <v>26</v>
      </c>
      <c r="D25" s="447"/>
      <c r="E25" s="447" t="s">
        <v>26</v>
      </c>
      <c r="F25" s="58">
        <v>1</v>
      </c>
      <c r="G25" s="447" t="s">
        <v>26</v>
      </c>
      <c r="H25" s="447" t="s">
        <v>26</v>
      </c>
      <c r="I25" s="447" t="s">
        <v>26</v>
      </c>
      <c r="J25" s="447" t="s">
        <v>26</v>
      </c>
      <c r="K25" s="447" t="s">
        <v>26</v>
      </c>
      <c r="L25" s="447" t="s">
        <v>26</v>
      </c>
      <c r="M25" s="447" t="s">
        <v>26</v>
      </c>
      <c r="N25" s="447" t="s">
        <v>26</v>
      </c>
      <c r="O25" s="60">
        <v>3</v>
      </c>
      <c r="P25" s="64">
        <f>SUM(C25:O25)</f>
        <v>4</v>
      </c>
    </row>
    <row r="26" spans="1:16" ht="11.25" customHeight="1" thickBot="1" x14ac:dyDescent="0.3">
      <c r="A26" s="444"/>
      <c r="B26" s="62" t="s">
        <v>28</v>
      </c>
      <c r="C26" s="446"/>
      <c r="D26" s="448"/>
      <c r="E26" s="448"/>
      <c r="F26" s="48">
        <f>F25/F7*100%</f>
        <v>7.1428571428571425E-2</v>
      </c>
      <c r="G26" s="448"/>
      <c r="H26" s="448"/>
      <c r="I26" s="448"/>
      <c r="J26" s="448"/>
      <c r="K26" s="448"/>
      <c r="L26" s="448"/>
      <c r="M26" s="448"/>
      <c r="N26" s="448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 x14ac:dyDescent="0.3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 x14ac:dyDescent="0.3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 x14ac:dyDescent="0.3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 x14ac:dyDescent="0.3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 x14ac:dyDescent="0.3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 x14ac:dyDescent="0.3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J11" sqref="J11"/>
    </sheetView>
  </sheetViews>
  <sheetFormatPr defaultRowHeight="15" x14ac:dyDescent="0.25"/>
  <cols>
    <col min="1" max="1" width="24.42578125" customWidth="1"/>
  </cols>
  <sheetData>
    <row r="1" spans="1:16" ht="18.75" x14ac:dyDescent="0.25">
      <c r="A1" s="483" t="s">
        <v>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6" ht="18.75" x14ac:dyDescent="0.25">
      <c r="A2" s="483" t="s">
        <v>1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</row>
    <row r="3" spans="1:16" ht="18.75" x14ac:dyDescent="0.25">
      <c r="A3" s="483" t="s">
        <v>45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</row>
    <row r="4" spans="1:16" ht="19.5" thickBot="1" x14ac:dyDescent="0.3">
      <c r="A4" s="1"/>
    </row>
    <row r="5" spans="1:16" ht="60.75" customHeight="1" x14ac:dyDescent="0.25">
      <c r="A5" s="460"/>
      <c r="B5" s="466"/>
      <c r="C5" s="462" t="s">
        <v>43</v>
      </c>
      <c r="D5" s="462" t="s">
        <v>3</v>
      </c>
      <c r="E5" s="462" t="s">
        <v>4</v>
      </c>
      <c r="F5" s="462" t="s">
        <v>5</v>
      </c>
      <c r="G5" s="462" t="s">
        <v>6</v>
      </c>
      <c r="H5" s="462" t="s">
        <v>7</v>
      </c>
      <c r="I5" s="462" t="s">
        <v>8</v>
      </c>
      <c r="J5" s="462" t="s">
        <v>9</v>
      </c>
      <c r="K5" s="462" t="s">
        <v>10</v>
      </c>
      <c r="L5" s="462" t="s">
        <v>11</v>
      </c>
      <c r="M5" s="462" t="s">
        <v>12</v>
      </c>
      <c r="N5" s="462" t="s">
        <v>13</v>
      </c>
      <c r="O5" s="462" t="s">
        <v>14</v>
      </c>
      <c r="P5" s="471" t="s">
        <v>15</v>
      </c>
    </row>
    <row r="6" spans="1:16" ht="15.75" thickBot="1" x14ac:dyDescent="0.3">
      <c r="A6" s="461"/>
      <c r="B6" s="467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4"/>
    </row>
    <row r="7" spans="1:16" ht="23.25" thickBot="1" x14ac:dyDescent="0.3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 x14ac:dyDescent="0.3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 x14ac:dyDescent="0.25">
      <c r="A9" s="41" t="s">
        <v>19</v>
      </c>
      <c r="B9" s="475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 x14ac:dyDescent="0.25">
      <c r="A10" s="41"/>
      <c r="B10" s="476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 x14ac:dyDescent="0.25">
      <c r="A11" s="41" t="s">
        <v>20</v>
      </c>
      <c r="B11" s="476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 x14ac:dyDescent="0.3">
      <c r="A12" s="42"/>
      <c r="B12" s="477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 x14ac:dyDescent="0.25">
      <c r="A13" s="443" t="s">
        <v>22</v>
      </c>
      <c r="B13" s="475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 x14ac:dyDescent="0.3">
      <c r="A14" s="444"/>
      <c r="B14" s="477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 x14ac:dyDescent="0.3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 x14ac:dyDescent="0.25">
      <c r="A16" s="443" t="s">
        <v>27</v>
      </c>
      <c r="B16" s="475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 x14ac:dyDescent="0.3">
      <c r="A17" s="444"/>
      <c r="B17" s="477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 x14ac:dyDescent="0.3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 x14ac:dyDescent="0.3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 x14ac:dyDescent="0.25">
      <c r="A20" s="443" t="s">
        <v>33</v>
      </c>
      <c r="B20" s="475" t="s">
        <v>23</v>
      </c>
      <c r="C20" s="475"/>
      <c r="D20" s="475"/>
      <c r="E20" s="475"/>
      <c r="F20" s="475"/>
      <c r="G20" s="475"/>
      <c r="H20" s="443"/>
      <c r="I20" s="475"/>
      <c r="J20" s="475"/>
      <c r="K20" s="475"/>
      <c r="L20" s="475"/>
      <c r="M20" s="475"/>
      <c r="N20" s="475"/>
      <c r="O20" s="475"/>
      <c r="P20" s="480"/>
    </row>
    <row r="21" spans="1:16" ht="1.5" customHeight="1" thickBot="1" x14ac:dyDescent="0.3">
      <c r="A21" s="444"/>
      <c r="B21" s="477"/>
      <c r="C21" s="477"/>
      <c r="D21" s="477"/>
      <c r="E21" s="477"/>
      <c r="F21" s="477"/>
      <c r="G21" s="477"/>
      <c r="H21" s="444"/>
      <c r="I21" s="477"/>
      <c r="J21" s="477"/>
      <c r="K21" s="477"/>
      <c r="L21" s="477"/>
      <c r="M21" s="477"/>
      <c r="N21" s="477"/>
      <c r="O21" s="477"/>
      <c r="P21" s="481"/>
    </row>
    <row r="22" spans="1:16" ht="16.5" customHeight="1" x14ac:dyDescent="0.25">
      <c r="A22" s="443" t="s">
        <v>34</v>
      </c>
      <c r="B22" s="478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 x14ac:dyDescent="0.3">
      <c r="A23" s="444"/>
      <c r="B23" s="479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 x14ac:dyDescent="0.25">
      <c r="A24" s="443" t="s">
        <v>35</v>
      </c>
      <c r="B24" s="478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 x14ac:dyDescent="0.3">
      <c r="A25" s="444"/>
      <c r="B25" s="479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 x14ac:dyDescent="0.25">
      <c r="A26" s="443" t="s">
        <v>36</v>
      </c>
      <c r="B26" s="478"/>
      <c r="C26" s="475" t="s">
        <v>26</v>
      </c>
      <c r="D26" s="475" t="s">
        <v>26</v>
      </c>
      <c r="E26" s="475" t="s">
        <v>26</v>
      </c>
      <c r="F26" s="7">
        <v>3</v>
      </c>
      <c r="G26" s="475" t="s">
        <v>26</v>
      </c>
      <c r="H26" s="475" t="s">
        <v>26</v>
      </c>
      <c r="I26" s="7">
        <v>1</v>
      </c>
      <c r="J26" s="475" t="s">
        <v>26</v>
      </c>
      <c r="K26" s="7">
        <v>1</v>
      </c>
      <c r="L26" s="475" t="s">
        <v>26</v>
      </c>
      <c r="M26" s="475" t="s">
        <v>26</v>
      </c>
      <c r="N26" s="475" t="s">
        <v>26</v>
      </c>
      <c r="O26" s="7">
        <v>4</v>
      </c>
      <c r="P26" s="9">
        <v>9</v>
      </c>
    </row>
    <row r="27" spans="1:16" ht="15.75" thickBot="1" x14ac:dyDescent="0.3">
      <c r="A27" s="444"/>
      <c r="B27" s="479"/>
      <c r="C27" s="477"/>
      <c r="D27" s="477"/>
      <c r="E27" s="477"/>
      <c r="F27" s="14">
        <v>-8.3000000000000004E-2</v>
      </c>
      <c r="G27" s="477"/>
      <c r="H27" s="477"/>
      <c r="I27" s="14">
        <v>-4.2000000000000003E-2</v>
      </c>
      <c r="J27" s="477"/>
      <c r="K27" s="14">
        <v>-8.9999999999999993E-3</v>
      </c>
      <c r="L27" s="477"/>
      <c r="M27" s="477"/>
      <c r="N27" s="477"/>
      <c r="O27" s="14">
        <v>-5.3999999999999999E-2</v>
      </c>
      <c r="P27" s="12">
        <v>-3.0000000000000001E-3</v>
      </c>
    </row>
    <row r="28" spans="1:16" ht="15.75" thickBot="1" x14ac:dyDescent="0.3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 x14ac:dyDescent="0.3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 x14ac:dyDescent="0.25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 x14ac:dyDescent="0.3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 x14ac:dyDescent="0.3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 x14ac:dyDescent="0.25">
      <c r="A33" s="443" t="s">
        <v>42</v>
      </c>
      <c r="B33" s="475"/>
      <c r="C33" s="475">
        <v>53</v>
      </c>
      <c r="D33" s="475">
        <v>11</v>
      </c>
      <c r="E33" s="475">
        <v>2</v>
      </c>
      <c r="F33" s="475">
        <v>4</v>
      </c>
      <c r="G33" s="475">
        <v>29</v>
      </c>
      <c r="H33" s="475">
        <v>0</v>
      </c>
      <c r="I33" s="475">
        <v>0</v>
      </c>
      <c r="J33" s="475">
        <v>0</v>
      </c>
      <c r="K33" s="475">
        <v>3</v>
      </c>
      <c r="L33" s="475">
        <v>0</v>
      </c>
      <c r="M33" s="475">
        <v>0</v>
      </c>
      <c r="N33" s="475">
        <v>9</v>
      </c>
      <c r="O33" s="475">
        <v>12</v>
      </c>
      <c r="P33" s="480">
        <v>123</v>
      </c>
    </row>
    <row r="34" spans="1:16" ht="14.25" customHeight="1" x14ac:dyDescent="0.25">
      <c r="A34" s="470"/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82"/>
    </row>
    <row r="35" spans="1:16" ht="15.75" hidden="1" thickBot="1" x14ac:dyDescent="0.3">
      <c r="A35" s="444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81"/>
    </row>
    <row r="36" spans="1:16" ht="15.75" x14ac:dyDescent="0.2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="110" zoomScaleNormal="110" workbookViewId="0">
      <selection activeCell="K29" sqref="K29"/>
    </sheetView>
  </sheetViews>
  <sheetFormatPr defaultRowHeight="15" x14ac:dyDescent="0.2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3.5" customHeight="1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2.75" customHeight="1" thickBot="1" x14ac:dyDescent="0.3">
      <c r="A3" s="459" t="s">
        <v>77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ht="15" customHeight="1" x14ac:dyDescent="0.25">
      <c r="A4" s="460"/>
      <c r="B4" s="466"/>
      <c r="C4" s="526" t="s">
        <v>49</v>
      </c>
      <c r="D4" s="528" t="s">
        <v>3</v>
      </c>
      <c r="E4" s="530" t="s">
        <v>4</v>
      </c>
      <c r="F4" s="532" t="s">
        <v>5</v>
      </c>
      <c r="G4" s="534" t="s">
        <v>6</v>
      </c>
      <c r="H4" s="520" t="s">
        <v>7</v>
      </c>
      <c r="I4" s="522" t="s">
        <v>8</v>
      </c>
      <c r="J4" s="524" t="s">
        <v>9</v>
      </c>
      <c r="K4" s="538" t="s">
        <v>10</v>
      </c>
      <c r="L4" s="530" t="s">
        <v>11</v>
      </c>
      <c r="M4" s="528" t="s">
        <v>12</v>
      </c>
      <c r="N4" s="530" t="s">
        <v>13</v>
      </c>
      <c r="O4" s="536" t="s">
        <v>14</v>
      </c>
      <c r="P4" s="538" t="s">
        <v>15</v>
      </c>
    </row>
    <row r="5" spans="1:16" ht="35.25" customHeight="1" thickBot="1" x14ac:dyDescent="0.3">
      <c r="A5" s="461"/>
      <c r="B5" s="467"/>
      <c r="C5" s="527"/>
      <c r="D5" s="529"/>
      <c r="E5" s="531"/>
      <c r="F5" s="533"/>
      <c r="G5" s="535"/>
      <c r="H5" s="521"/>
      <c r="I5" s="523"/>
      <c r="J5" s="525"/>
      <c r="K5" s="539"/>
      <c r="L5" s="531"/>
      <c r="M5" s="529"/>
      <c r="N5" s="531"/>
      <c r="O5" s="537"/>
      <c r="P5" s="539"/>
    </row>
    <row r="6" spans="1:16" s="74" customFormat="1" ht="24.75" customHeight="1" thickBot="1" x14ac:dyDescent="0.3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 x14ac:dyDescent="0.25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 x14ac:dyDescent="0.3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 x14ac:dyDescent="0.3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 x14ac:dyDescent="0.25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 x14ac:dyDescent="0.3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 x14ac:dyDescent="0.25">
      <c r="A12" s="518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 x14ac:dyDescent="0.3">
      <c r="A13" s="519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 x14ac:dyDescent="0.3">
      <c r="A14" s="484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 x14ac:dyDescent="0.3">
      <c r="A15" s="485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 x14ac:dyDescent="0.3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 x14ac:dyDescent="0.25">
      <c r="A17" s="484" t="s">
        <v>27</v>
      </c>
      <c r="B17" s="103" t="s">
        <v>17</v>
      </c>
      <c r="C17" s="191">
        <v>5</v>
      </c>
      <c r="D17" s="488" t="s">
        <v>26</v>
      </c>
      <c r="E17" s="490" t="s">
        <v>26</v>
      </c>
      <c r="F17" s="496" t="s">
        <v>26</v>
      </c>
      <c r="G17" s="172">
        <v>1</v>
      </c>
      <c r="H17" s="193">
        <v>0</v>
      </c>
      <c r="I17" s="502" t="s">
        <v>26</v>
      </c>
      <c r="J17" s="195">
        <v>0</v>
      </c>
      <c r="K17" s="176">
        <v>1</v>
      </c>
      <c r="L17" s="490" t="s">
        <v>26</v>
      </c>
      <c r="M17" s="488" t="s">
        <v>26</v>
      </c>
      <c r="N17" s="490" t="s">
        <v>26</v>
      </c>
      <c r="O17" s="500" t="s">
        <v>26</v>
      </c>
      <c r="P17" s="209">
        <f>SUM(C17:O17)</f>
        <v>7</v>
      </c>
    </row>
    <row r="18" spans="1:16" ht="15.75" thickBot="1" x14ac:dyDescent="0.3">
      <c r="A18" s="485"/>
      <c r="B18" s="105" t="s">
        <v>28</v>
      </c>
      <c r="C18" s="197">
        <f>C17/C10*100%</f>
        <v>1.4409221902017291E-2</v>
      </c>
      <c r="D18" s="498"/>
      <c r="E18" s="499"/>
      <c r="F18" s="517"/>
      <c r="G18" s="210">
        <f t="shared" ref="G18:H18" si="7">G17/G10*100%</f>
        <v>3.125E-2</v>
      </c>
      <c r="H18" s="211">
        <f t="shared" si="7"/>
        <v>0</v>
      </c>
      <c r="I18" s="513"/>
      <c r="J18" s="212">
        <f t="shared" ref="J18:K18" si="8">J17/J10*100%</f>
        <v>0</v>
      </c>
      <c r="K18" s="213">
        <f t="shared" si="8"/>
        <v>1</v>
      </c>
      <c r="L18" s="499"/>
      <c r="M18" s="498"/>
      <c r="N18" s="499"/>
      <c r="O18" s="501"/>
      <c r="P18" s="214">
        <f>P17/P10*100%</f>
        <v>1.1235955056179775E-2</v>
      </c>
    </row>
    <row r="19" spans="1:16" ht="44.25" customHeight="1" thickBot="1" x14ac:dyDescent="0.3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 x14ac:dyDescent="0.3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 x14ac:dyDescent="0.25">
      <c r="A21" s="484" t="s">
        <v>33</v>
      </c>
      <c r="B21" s="454" t="s">
        <v>47</v>
      </c>
      <c r="C21" s="486"/>
      <c r="D21" s="488"/>
      <c r="E21" s="490"/>
      <c r="F21" s="496"/>
      <c r="G21" s="492"/>
      <c r="H21" s="511"/>
      <c r="I21" s="502"/>
      <c r="J21" s="504"/>
      <c r="K21" s="506"/>
      <c r="L21" s="490"/>
      <c r="M21" s="488"/>
      <c r="N21" s="490"/>
      <c r="O21" s="500"/>
      <c r="P21" s="508"/>
    </row>
    <row r="22" spans="1:16" ht="9.75" customHeight="1" thickBot="1" x14ac:dyDescent="0.3">
      <c r="A22" s="485"/>
      <c r="B22" s="455"/>
      <c r="C22" s="516"/>
      <c r="D22" s="498"/>
      <c r="E22" s="499"/>
      <c r="F22" s="517"/>
      <c r="G22" s="510"/>
      <c r="H22" s="512"/>
      <c r="I22" s="513"/>
      <c r="J22" s="514"/>
      <c r="K22" s="515"/>
      <c r="L22" s="499"/>
      <c r="M22" s="498"/>
      <c r="N22" s="499"/>
      <c r="O22" s="501"/>
      <c r="P22" s="509"/>
    </row>
    <row r="23" spans="1:16" ht="12.75" customHeight="1" x14ac:dyDescent="0.25">
      <c r="A23" s="484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 x14ac:dyDescent="0.3">
      <c r="A24" s="485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 x14ac:dyDescent="0.25">
      <c r="A25" s="484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 x14ac:dyDescent="0.3">
      <c r="A26" s="485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 x14ac:dyDescent="0.25">
      <c r="A27" s="484" t="s">
        <v>36</v>
      </c>
      <c r="B27" s="100" t="s">
        <v>17</v>
      </c>
      <c r="C27" s="486" t="s">
        <v>26</v>
      </c>
      <c r="D27" s="488" t="s">
        <v>26</v>
      </c>
      <c r="E27" s="490" t="s">
        <v>26</v>
      </c>
      <c r="F27" s="496" t="s">
        <v>26</v>
      </c>
      <c r="G27" s="492" t="s">
        <v>26</v>
      </c>
      <c r="H27" s="494" t="s">
        <v>26</v>
      </c>
      <c r="I27" s="502" t="s">
        <v>26</v>
      </c>
      <c r="J27" s="504" t="s">
        <v>26</v>
      </c>
      <c r="K27" s="506" t="s">
        <v>26</v>
      </c>
      <c r="L27" s="490" t="s">
        <v>26</v>
      </c>
      <c r="M27" s="488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 x14ac:dyDescent="0.3">
      <c r="A28" s="485"/>
      <c r="B28" s="101" t="s">
        <v>28</v>
      </c>
      <c r="C28" s="487"/>
      <c r="D28" s="489"/>
      <c r="E28" s="491"/>
      <c r="F28" s="497"/>
      <c r="G28" s="493"/>
      <c r="H28" s="495"/>
      <c r="I28" s="503"/>
      <c r="J28" s="505"/>
      <c r="K28" s="507"/>
      <c r="L28" s="491"/>
      <c r="M28" s="489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 x14ac:dyDescent="0.3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 x14ac:dyDescent="0.3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 x14ac:dyDescent="0.3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 x14ac:dyDescent="0.3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 x14ac:dyDescent="0.3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 x14ac:dyDescent="0.3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B18" zoomScale="150" zoomScaleNormal="150" workbookViewId="0">
      <selection activeCell="F33" sqref="F33"/>
    </sheetView>
  </sheetViews>
  <sheetFormatPr defaultRowHeight="15" x14ac:dyDescent="0.2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73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540" t="s">
        <v>49</v>
      </c>
      <c r="D4" s="542" t="s">
        <v>3</v>
      </c>
      <c r="E4" s="544" t="s">
        <v>4</v>
      </c>
      <c r="F4" s="546" t="s">
        <v>5</v>
      </c>
      <c r="G4" s="548" t="s">
        <v>6</v>
      </c>
      <c r="H4" s="560" t="s">
        <v>7</v>
      </c>
      <c r="I4" s="544" t="s">
        <v>8</v>
      </c>
      <c r="J4" s="562" t="s">
        <v>9</v>
      </c>
      <c r="K4" s="546" t="s">
        <v>10</v>
      </c>
      <c r="L4" s="552" t="s">
        <v>11</v>
      </c>
      <c r="M4" s="554" t="s">
        <v>12</v>
      </c>
      <c r="N4" s="550" t="s">
        <v>13</v>
      </c>
      <c r="O4" s="546" t="s">
        <v>14</v>
      </c>
      <c r="P4" s="471" t="s">
        <v>15</v>
      </c>
    </row>
    <row r="5" spans="1:16" ht="39.75" customHeight="1" thickBot="1" x14ac:dyDescent="0.3">
      <c r="A5" s="461"/>
      <c r="B5" s="467"/>
      <c r="C5" s="541"/>
      <c r="D5" s="543"/>
      <c r="E5" s="545"/>
      <c r="F5" s="547"/>
      <c r="G5" s="549"/>
      <c r="H5" s="561"/>
      <c r="I5" s="545"/>
      <c r="J5" s="563"/>
      <c r="K5" s="547"/>
      <c r="L5" s="553"/>
      <c r="M5" s="555"/>
      <c r="N5" s="551"/>
      <c r="O5" s="547"/>
      <c r="P5" s="472"/>
    </row>
    <row r="6" spans="1:16" ht="33.75" customHeight="1" thickBot="1" x14ac:dyDescent="0.3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 x14ac:dyDescent="0.3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 x14ac:dyDescent="0.3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 x14ac:dyDescent="0.3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 x14ac:dyDescent="0.25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 x14ac:dyDescent="0.3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 x14ac:dyDescent="0.25">
      <c r="A12" s="556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 x14ac:dyDescent="0.3">
      <c r="A13" s="557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 x14ac:dyDescent="0.3">
      <c r="A14" s="558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 x14ac:dyDescent="0.3">
      <c r="A15" s="559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 x14ac:dyDescent="0.3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 x14ac:dyDescent="0.25">
      <c r="A17" s="558" t="s">
        <v>27</v>
      </c>
      <c r="B17" s="103" t="s">
        <v>17</v>
      </c>
      <c r="C17" s="77">
        <v>50</v>
      </c>
      <c r="D17" s="574" t="s">
        <v>26</v>
      </c>
      <c r="E17" s="576" t="s">
        <v>26</v>
      </c>
      <c r="F17" s="578" t="s">
        <v>26</v>
      </c>
      <c r="G17" s="317">
        <v>1</v>
      </c>
      <c r="H17" s="365">
        <v>5</v>
      </c>
      <c r="I17" s="576" t="s">
        <v>26</v>
      </c>
      <c r="J17" s="305">
        <v>1</v>
      </c>
      <c r="K17" s="113">
        <v>0</v>
      </c>
      <c r="L17" s="564" t="s">
        <v>26</v>
      </c>
      <c r="M17" s="566" t="s">
        <v>26</v>
      </c>
      <c r="N17" s="568" t="s">
        <v>26</v>
      </c>
      <c r="O17" s="570" t="s">
        <v>26</v>
      </c>
      <c r="P17" s="70">
        <f>SUM(C17:O17)</f>
        <v>57</v>
      </c>
    </row>
    <row r="18" spans="1:16" ht="11.25" customHeight="1" thickBot="1" x14ac:dyDescent="0.3">
      <c r="A18" s="559"/>
      <c r="B18" s="105" t="s">
        <v>28</v>
      </c>
      <c r="C18" s="76">
        <f>C17/C10*100%</f>
        <v>0.15625</v>
      </c>
      <c r="D18" s="575"/>
      <c r="E18" s="577"/>
      <c r="F18" s="579"/>
      <c r="G18" s="324">
        <f t="shared" ref="G18:H18" si="9">G17/G10*100%</f>
        <v>1.6666666666666666E-2</v>
      </c>
      <c r="H18" s="368">
        <f t="shared" si="9"/>
        <v>0.3125</v>
      </c>
      <c r="I18" s="577"/>
      <c r="J18" s="308">
        <f t="shared" ref="J18:K18" si="10">J17/J10*100%</f>
        <v>2.564102564102564E-2</v>
      </c>
      <c r="K18" s="76">
        <f t="shared" si="10"/>
        <v>0</v>
      </c>
      <c r="L18" s="565"/>
      <c r="M18" s="567"/>
      <c r="N18" s="569"/>
      <c r="O18" s="571"/>
      <c r="P18" s="80">
        <f>P17/P10*100%</f>
        <v>8.2014388489208639E-2</v>
      </c>
    </row>
    <row r="19" spans="1:16" ht="12.75" customHeight="1" thickBot="1" x14ac:dyDescent="0.3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 x14ac:dyDescent="0.3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 x14ac:dyDescent="0.25">
      <c r="A21" s="558" t="s">
        <v>33</v>
      </c>
      <c r="B21" s="454" t="s">
        <v>47</v>
      </c>
      <c r="C21" s="572"/>
      <c r="D21" s="574"/>
      <c r="E21" s="576"/>
      <c r="F21" s="578"/>
      <c r="G21" s="580"/>
      <c r="H21" s="582"/>
      <c r="I21" s="576"/>
      <c r="J21" s="587"/>
      <c r="K21" s="578"/>
      <c r="L21" s="564"/>
      <c r="M21" s="566"/>
      <c r="N21" s="568"/>
      <c r="O21" s="570"/>
      <c r="P21" s="452"/>
    </row>
    <row r="22" spans="1:16" ht="8.25" customHeight="1" thickBot="1" x14ac:dyDescent="0.3">
      <c r="A22" s="559"/>
      <c r="B22" s="455"/>
      <c r="C22" s="573"/>
      <c r="D22" s="575"/>
      <c r="E22" s="577"/>
      <c r="F22" s="579"/>
      <c r="G22" s="581"/>
      <c r="H22" s="583"/>
      <c r="I22" s="577"/>
      <c r="J22" s="591"/>
      <c r="K22" s="579"/>
      <c r="L22" s="565"/>
      <c r="M22" s="567"/>
      <c r="N22" s="569"/>
      <c r="O22" s="571"/>
      <c r="P22" s="453"/>
    </row>
    <row r="23" spans="1:16" ht="12" customHeight="1" x14ac:dyDescent="0.25">
      <c r="A23" s="558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 x14ac:dyDescent="0.3">
      <c r="A24" s="559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 x14ac:dyDescent="0.25">
      <c r="A25" s="558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 x14ac:dyDescent="0.3">
      <c r="A26" s="559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 x14ac:dyDescent="0.25">
      <c r="A27" s="558" t="s">
        <v>36</v>
      </c>
      <c r="B27" s="100" t="s">
        <v>17</v>
      </c>
      <c r="C27" s="572" t="s">
        <v>26</v>
      </c>
      <c r="D27" s="574" t="s">
        <v>26</v>
      </c>
      <c r="E27" s="576" t="s">
        <v>26</v>
      </c>
      <c r="F27" s="243">
        <v>1</v>
      </c>
      <c r="G27" s="580" t="s">
        <v>26</v>
      </c>
      <c r="H27" s="584" t="s">
        <v>26</v>
      </c>
      <c r="I27" s="576" t="s">
        <v>26</v>
      </c>
      <c r="J27" s="587" t="s">
        <v>26</v>
      </c>
      <c r="K27" s="243">
        <v>1</v>
      </c>
      <c r="L27" s="564" t="s">
        <v>26</v>
      </c>
      <c r="M27" s="566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 x14ac:dyDescent="0.3">
      <c r="A28" s="559"/>
      <c r="B28" s="101" t="s">
        <v>28</v>
      </c>
      <c r="C28" s="592"/>
      <c r="D28" s="593"/>
      <c r="E28" s="586"/>
      <c r="F28" s="245">
        <f t="shared" ref="F28" si="14">F27/F9*100%</f>
        <v>7.1428571428571425E-2</v>
      </c>
      <c r="G28" s="594"/>
      <c r="H28" s="585"/>
      <c r="I28" s="586"/>
      <c r="J28" s="588"/>
      <c r="K28" s="245">
        <f t="shared" ref="K28" si="15">K27/K9*100%</f>
        <v>3.4482758620689655E-2</v>
      </c>
      <c r="L28" s="589"/>
      <c r="M28" s="590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 x14ac:dyDescent="0.3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 x14ac:dyDescent="0.3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 x14ac:dyDescent="0.3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 x14ac:dyDescent="0.3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 x14ac:dyDescent="0.3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 x14ac:dyDescent="0.3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M11" sqref="M11"/>
    </sheetView>
  </sheetViews>
  <sheetFormatPr defaultRowHeight="15" x14ac:dyDescent="0.2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81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540" t="s">
        <v>43</v>
      </c>
      <c r="D4" s="540" t="s">
        <v>3</v>
      </c>
      <c r="E4" s="540" t="s">
        <v>4</v>
      </c>
      <c r="F4" s="540" t="s">
        <v>5</v>
      </c>
      <c r="G4" s="540" t="s">
        <v>6</v>
      </c>
      <c r="H4" s="540" t="s">
        <v>7</v>
      </c>
      <c r="I4" s="540" t="s">
        <v>8</v>
      </c>
      <c r="J4" s="540" t="s">
        <v>9</v>
      </c>
      <c r="K4" s="540" t="s">
        <v>10</v>
      </c>
      <c r="L4" s="540" t="s">
        <v>11</v>
      </c>
      <c r="M4" s="540" t="s">
        <v>12</v>
      </c>
      <c r="N4" s="540" t="s">
        <v>13</v>
      </c>
      <c r="O4" s="540" t="s">
        <v>14</v>
      </c>
      <c r="P4" s="595" t="s">
        <v>15</v>
      </c>
    </row>
    <row r="5" spans="1:16" ht="36.75" customHeight="1" thickBot="1" x14ac:dyDescent="0.3">
      <c r="A5" s="461"/>
      <c r="B5" s="467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96"/>
    </row>
    <row r="6" spans="1:16" ht="17.25" thickBot="1" x14ac:dyDescent="0.3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 x14ac:dyDescent="0.3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 x14ac:dyDescent="0.3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 x14ac:dyDescent="0.3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 x14ac:dyDescent="0.3">
      <c r="A10" s="556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 x14ac:dyDescent="0.3">
      <c r="A11" s="557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 x14ac:dyDescent="0.3">
      <c r="A12" s="597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 x14ac:dyDescent="0.3">
      <c r="A13" s="598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 x14ac:dyDescent="0.3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 x14ac:dyDescent="0.3">
      <c r="A15" s="558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8" t="s">
        <v>26</v>
      </c>
      <c r="F15" s="578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8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8" t="s">
        <v>26</v>
      </c>
      <c r="M15" s="578" t="s">
        <v>26</v>
      </c>
      <c r="N15" s="578" t="s">
        <v>26</v>
      </c>
      <c r="O15" s="570" t="s">
        <v>26</v>
      </c>
      <c r="P15" s="102" t="e">
        <f>SUM(C15:O15)</f>
        <v>#REF!</v>
      </c>
    </row>
    <row r="16" spans="1:16" ht="11.25" customHeight="1" thickBot="1" x14ac:dyDescent="0.3">
      <c r="A16" s="559"/>
      <c r="B16" s="101" t="s">
        <v>28</v>
      </c>
      <c r="C16" s="90">
        <f>C15/C7*100%</f>
        <v>8.5403726708074529E-2</v>
      </c>
      <c r="D16" s="91">
        <f>D15/D7*100%</f>
        <v>0</v>
      </c>
      <c r="E16" s="579"/>
      <c r="F16" s="579"/>
      <c r="G16" s="91">
        <f>G15/G7*100%</f>
        <v>1.8518518518518517E-2</v>
      </c>
      <c r="H16" s="91" t="e">
        <f>H15/H7*100%</f>
        <v>#REF!</v>
      </c>
      <c r="I16" s="579"/>
      <c r="J16" s="91">
        <f>J15/J7*100%</f>
        <v>1.3333333333333334E-2</v>
      </c>
      <c r="K16" s="91">
        <f>K15/K7*100%</f>
        <v>2.0408163265306121E-2</v>
      </c>
      <c r="L16" s="579"/>
      <c r="M16" s="579"/>
      <c r="N16" s="579"/>
      <c r="O16" s="571"/>
      <c r="P16" s="39" t="e">
        <f>P15/P7*100%</f>
        <v>#REF!</v>
      </c>
    </row>
    <row r="17" spans="1:16" ht="43.5" customHeight="1" thickBot="1" x14ac:dyDescent="0.3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 x14ac:dyDescent="0.3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 x14ac:dyDescent="0.25">
      <c r="A19" s="558" t="s">
        <v>33</v>
      </c>
      <c r="B19" s="454" t="s">
        <v>23</v>
      </c>
      <c r="C19" s="572"/>
      <c r="D19" s="578"/>
      <c r="E19" s="578"/>
      <c r="F19" s="578"/>
      <c r="G19" s="578"/>
      <c r="H19" s="599"/>
      <c r="I19" s="578"/>
      <c r="J19" s="578"/>
      <c r="K19" s="578"/>
      <c r="L19" s="578"/>
      <c r="M19" s="578"/>
      <c r="N19" s="578"/>
      <c r="O19" s="570"/>
      <c r="P19" s="452"/>
    </row>
    <row r="20" spans="1:16" ht="11.25" customHeight="1" thickBot="1" x14ac:dyDescent="0.3">
      <c r="A20" s="559"/>
      <c r="B20" s="455"/>
      <c r="C20" s="573"/>
      <c r="D20" s="579"/>
      <c r="E20" s="579"/>
      <c r="F20" s="579"/>
      <c r="G20" s="579"/>
      <c r="H20" s="600"/>
      <c r="I20" s="579"/>
      <c r="J20" s="579"/>
      <c r="K20" s="579"/>
      <c r="L20" s="579"/>
      <c r="M20" s="579"/>
      <c r="N20" s="579"/>
      <c r="O20" s="571"/>
      <c r="P20" s="453"/>
    </row>
    <row r="21" spans="1:16" ht="15.75" thickBot="1" x14ac:dyDescent="0.3">
      <c r="A21" s="558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 x14ac:dyDescent="0.3">
      <c r="A22" s="559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 x14ac:dyDescent="0.3">
      <c r="A23" s="558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 x14ac:dyDescent="0.3">
      <c r="A24" s="559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 x14ac:dyDescent="0.25">
      <c r="A25" s="558" t="s">
        <v>36</v>
      </c>
      <c r="B25" s="100" t="s">
        <v>17</v>
      </c>
      <c r="C25" s="572" t="s">
        <v>26</v>
      </c>
      <c r="D25" s="578" t="s">
        <v>26</v>
      </c>
      <c r="E25" s="578" t="s">
        <v>26</v>
      </c>
      <c r="F25" s="113">
        <f>'2 квартал 2014г.'!F27</f>
        <v>1</v>
      </c>
      <c r="G25" s="578" t="s">
        <v>26</v>
      </c>
      <c r="H25" s="578" t="s">
        <v>26</v>
      </c>
      <c r="I25" s="578" t="s">
        <v>26</v>
      </c>
      <c r="J25" s="578" t="s">
        <v>26</v>
      </c>
      <c r="K25" s="113">
        <f>'2 квартал 2014г.'!K27</f>
        <v>1</v>
      </c>
      <c r="L25" s="578" t="s">
        <v>26</v>
      </c>
      <c r="M25" s="578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 x14ac:dyDescent="0.3">
      <c r="A26" s="559"/>
      <c r="B26" s="101" t="s">
        <v>28</v>
      </c>
      <c r="C26" s="592"/>
      <c r="D26" s="601"/>
      <c r="E26" s="601"/>
      <c r="F26" s="244">
        <f>F25/F7*100%</f>
        <v>4.3478260869565216E-2</v>
      </c>
      <c r="G26" s="601"/>
      <c r="H26" s="601"/>
      <c r="I26" s="601"/>
      <c r="J26" s="601"/>
      <c r="K26" s="244">
        <f>K25/K7*100%</f>
        <v>2.0408163265306121E-2</v>
      </c>
      <c r="L26" s="601"/>
      <c r="M26" s="601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 x14ac:dyDescent="0.3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 x14ac:dyDescent="0.3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 x14ac:dyDescent="0.3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 x14ac:dyDescent="0.3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 x14ac:dyDescent="0.3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 x14ac:dyDescent="0.3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8" zoomScale="150" zoomScaleNormal="150" workbookViewId="0">
      <selection activeCell="H34" sqref="H34"/>
    </sheetView>
  </sheetViews>
  <sheetFormatPr defaultRowHeight="15" x14ac:dyDescent="0.2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84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540" t="s">
        <v>49</v>
      </c>
      <c r="D4" s="546" t="s">
        <v>3</v>
      </c>
      <c r="E4" s="546" t="s">
        <v>4</v>
      </c>
      <c r="F4" s="546" t="s">
        <v>5</v>
      </c>
      <c r="G4" s="546" t="s">
        <v>6</v>
      </c>
      <c r="H4" s="546" t="s">
        <v>7</v>
      </c>
      <c r="I4" s="546" t="s">
        <v>8</v>
      </c>
      <c r="J4" s="546" t="s">
        <v>9</v>
      </c>
      <c r="K4" s="546" t="s">
        <v>10</v>
      </c>
      <c r="L4" s="546" t="s">
        <v>11</v>
      </c>
      <c r="M4" s="546" t="s">
        <v>12</v>
      </c>
      <c r="N4" s="546" t="s">
        <v>13</v>
      </c>
      <c r="O4" s="546" t="s">
        <v>14</v>
      </c>
      <c r="P4" s="471" t="s">
        <v>15</v>
      </c>
    </row>
    <row r="5" spans="1:16" ht="23.25" customHeight="1" thickBot="1" x14ac:dyDescent="0.3">
      <c r="A5" s="461"/>
      <c r="B5" s="467"/>
      <c r="C5" s="541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472"/>
    </row>
    <row r="6" spans="1:16" ht="31.5" customHeight="1" thickBot="1" x14ac:dyDescent="0.3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 x14ac:dyDescent="0.25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 x14ac:dyDescent="0.25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 x14ac:dyDescent="0.3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 x14ac:dyDescent="0.25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 x14ac:dyDescent="0.3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 x14ac:dyDescent="0.25">
      <c r="A12" s="556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 x14ac:dyDescent="0.3">
      <c r="A13" s="557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 x14ac:dyDescent="0.3">
      <c r="A14" s="558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 x14ac:dyDescent="0.3">
      <c r="A15" s="559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 x14ac:dyDescent="0.3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 x14ac:dyDescent="0.25">
      <c r="A17" s="558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 x14ac:dyDescent="0.3">
      <c r="A18" s="559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 x14ac:dyDescent="0.3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 x14ac:dyDescent="0.3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 x14ac:dyDescent="0.25">
      <c r="A21" s="558" t="s">
        <v>33</v>
      </c>
      <c r="B21" s="454" t="s">
        <v>47</v>
      </c>
      <c r="C21" s="572"/>
      <c r="D21" s="578"/>
      <c r="E21" s="578"/>
      <c r="F21" s="578"/>
      <c r="G21" s="578"/>
      <c r="H21" s="599"/>
      <c r="I21" s="578"/>
      <c r="J21" s="578"/>
      <c r="K21" s="578"/>
      <c r="L21" s="578"/>
      <c r="M21" s="578"/>
      <c r="N21" s="578"/>
      <c r="O21" s="570"/>
      <c r="P21" s="452"/>
    </row>
    <row r="22" spans="1:16" ht="5.25" customHeight="1" thickBot="1" x14ac:dyDescent="0.3">
      <c r="A22" s="559"/>
      <c r="B22" s="455"/>
      <c r="C22" s="573"/>
      <c r="D22" s="579"/>
      <c r="E22" s="579"/>
      <c r="F22" s="579"/>
      <c r="G22" s="579"/>
      <c r="H22" s="600"/>
      <c r="I22" s="579"/>
      <c r="J22" s="579"/>
      <c r="K22" s="579"/>
      <c r="L22" s="579"/>
      <c r="M22" s="579"/>
      <c r="N22" s="579"/>
      <c r="O22" s="571"/>
      <c r="P22" s="453"/>
    </row>
    <row r="23" spans="1:16" ht="11.25" customHeight="1" x14ac:dyDescent="0.25">
      <c r="A23" s="558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 x14ac:dyDescent="0.3">
      <c r="A24" s="559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 x14ac:dyDescent="0.25">
      <c r="A25" s="558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 x14ac:dyDescent="0.3">
      <c r="A26" s="559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 x14ac:dyDescent="0.25">
      <c r="A27" s="558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 x14ac:dyDescent="0.3">
      <c r="A28" s="559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 x14ac:dyDescent="0.3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 x14ac:dyDescent="0.3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 x14ac:dyDescent="0.3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 x14ac:dyDescent="0.3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 x14ac:dyDescent="0.3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 x14ac:dyDescent="0.3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6" zoomScale="150" zoomScaleNormal="150" workbookViewId="0">
      <selection activeCell="D29" sqref="D29"/>
    </sheetView>
  </sheetViews>
  <sheetFormatPr defaultRowHeight="15" x14ac:dyDescent="0.25"/>
  <cols>
    <col min="2" max="2" width="3.7109375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85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546" t="s">
        <v>49</v>
      </c>
      <c r="D4" s="546" t="s">
        <v>3</v>
      </c>
      <c r="E4" s="546" t="s">
        <v>4</v>
      </c>
      <c r="F4" s="546" t="s">
        <v>5</v>
      </c>
      <c r="G4" s="546" t="s">
        <v>6</v>
      </c>
      <c r="H4" s="546" t="s">
        <v>7</v>
      </c>
      <c r="I4" s="546" t="s">
        <v>8</v>
      </c>
      <c r="J4" s="546" t="s">
        <v>9</v>
      </c>
      <c r="K4" s="546" t="s">
        <v>10</v>
      </c>
      <c r="L4" s="546" t="s">
        <v>11</v>
      </c>
      <c r="M4" s="546" t="s">
        <v>12</v>
      </c>
      <c r="N4" s="546" t="s">
        <v>13</v>
      </c>
      <c r="O4" s="546" t="s">
        <v>14</v>
      </c>
      <c r="P4" s="471" t="s">
        <v>15</v>
      </c>
    </row>
    <row r="5" spans="1:16" ht="30" customHeight="1" thickBot="1" x14ac:dyDescent="0.3">
      <c r="A5" s="461"/>
      <c r="B5" s="46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472"/>
    </row>
    <row r="6" spans="1:16" ht="31.5" customHeight="1" thickBot="1" x14ac:dyDescent="0.3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 x14ac:dyDescent="0.3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 x14ac:dyDescent="0.2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 x14ac:dyDescent="0.3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 x14ac:dyDescent="0.25">
      <c r="A10" s="556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 x14ac:dyDescent="0.3">
      <c r="A11" s="557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 x14ac:dyDescent="0.3">
      <c r="A12" s="558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 x14ac:dyDescent="0.3">
      <c r="A13" s="559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 x14ac:dyDescent="0.3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 x14ac:dyDescent="0.25">
      <c r="A15" s="558" t="s">
        <v>27</v>
      </c>
      <c r="B15" s="260" t="s">
        <v>17</v>
      </c>
      <c r="C15" s="77">
        <f>'1 квартал 2014'!C17+'2 квартал 2014г.'!C17+'3квартал 2014'!C17</f>
        <v>86</v>
      </c>
      <c r="D15" s="578" t="s">
        <v>26</v>
      </c>
      <c r="E15" s="578" t="s">
        <v>26</v>
      </c>
      <c r="F15" s="578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8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8" t="s">
        <v>26</v>
      </c>
      <c r="M15" s="578" t="s">
        <v>26</v>
      </c>
      <c r="N15" s="578" t="s">
        <v>26</v>
      </c>
      <c r="O15" s="570" t="s">
        <v>26</v>
      </c>
      <c r="P15" s="70">
        <f>SUM(C15:O15)</f>
        <v>101</v>
      </c>
    </row>
    <row r="16" spans="1:16" ht="10.5" customHeight="1" thickBot="1" x14ac:dyDescent="0.3">
      <c r="A16" s="559"/>
      <c r="B16" s="262" t="s">
        <v>28</v>
      </c>
      <c r="C16" s="76">
        <f>C15/C8*100%</f>
        <v>8.2139446036294167E-2</v>
      </c>
      <c r="D16" s="579"/>
      <c r="E16" s="579"/>
      <c r="F16" s="579"/>
      <c r="G16" s="76">
        <f t="shared" ref="G16:H16" si="5">G15/G8*100%</f>
        <v>2.9411764705882353E-2</v>
      </c>
      <c r="H16" s="76">
        <f t="shared" si="5"/>
        <v>0.1388888888888889</v>
      </c>
      <c r="I16" s="579"/>
      <c r="J16" s="76">
        <f t="shared" ref="J16:K16" si="6">J15/J8*100%</f>
        <v>3.968253968253968E-2</v>
      </c>
      <c r="K16" s="76">
        <f t="shared" si="6"/>
        <v>0.16666666666666666</v>
      </c>
      <c r="L16" s="579"/>
      <c r="M16" s="579"/>
      <c r="N16" s="579"/>
      <c r="O16" s="571"/>
      <c r="P16" s="80">
        <f>P15/P8*100%</f>
        <v>4.8371647509578543E-2</v>
      </c>
    </row>
    <row r="17" spans="1:16" ht="24" customHeight="1" thickBot="1" x14ac:dyDescent="0.3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 x14ac:dyDescent="0.3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 x14ac:dyDescent="0.25">
      <c r="A19" s="558" t="s">
        <v>33</v>
      </c>
      <c r="B19" s="454" t="s">
        <v>47</v>
      </c>
      <c r="C19" s="572"/>
      <c r="D19" s="578"/>
      <c r="E19" s="578"/>
      <c r="F19" s="578"/>
      <c r="G19" s="578"/>
      <c r="H19" s="599"/>
      <c r="I19" s="578"/>
      <c r="J19" s="578"/>
      <c r="K19" s="578"/>
      <c r="L19" s="578"/>
      <c r="M19" s="578"/>
      <c r="N19" s="578"/>
      <c r="O19" s="570"/>
      <c r="P19" s="602"/>
    </row>
    <row r="20" spans="1:16" ht="9" customHeight="1" thickBot="1" x14ac:dyDescent="0.3">
      <c r="A20" s="559"/>
      <c r="B20" s="455"/>
      <c r="C20" s="573"/>
      <c r="D20" s="579"/>
      <c r="E20" s="579"/>
      <c r="F20" s="579"/>
      <c r="G20" s="579"/>
      <c r="H20" s="600"/>
      <c r="I20" s="579"/>
      <c r="J20" s="579"/>
      <c r="K20" s="579"/>
      <c r="L20" s="579"/>
      <c r="M20" s="579"/>
      <c r="N20" s="579"/>
      <c r="O20" s="571"/>
      <c r="P20" s="603"/>
    </row>
    <row r="21" spans="1:16" ht="11.25" customHeight="1" x14ac:dyDescent="0.25">
      <c r="A21" s="558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 x14ac:dyDescent="0.3">
      <c r="A22" s="559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 x14ac:dyDescent="0.25">
      <c r="A23" s="558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 x14ac:dyDescent="0.3">
      <c r="A24" s="559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 x14ac:dyDescent="0.25">
      <c r="A25" s="558" t="s">
        <v>36</v>
      </c>
      <c r="B25" s="258" t="s">
        <v>17</v>
      </c>
      <c r="C25" s="572" t="s">
        <v>26</v>
      </c>
      <c r="D25" s="578" t="s">
        <v>26</v>
      </c>
      <c r="E25" s="578" t="s">
        <v>26</v>
      </c>
      <c r="F25" s="376">
        <f>'1 квартал 2014'!F27+'2 квартал 2014г.'!F27+'3квартал 2014'!F27</f>
        <v>1</v>
      </c>
      <c r="G25" s="578" t="s">
        <v>26</v>
      </c>
      <c r="H25" s="578" t="s">
        <v>26</v>
      </c>
      <c r="I25" s="578" t="s">
        <v>26</v>
      </c>
      <c r="J25" s="578" t="s">
        <v>26</v>
      </c>
      <c r="K25" s="376">
        <f>'1 квартал 2014'!K27+'2 квартал 2014г.'!K27+'3квартал 2014'!K27</f>
        <v>2</v>
      </c>
      <c r="L25" s="578" t="s">
        <v>26</v>
      </c>
      <c r="M25" s="578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 x14ac:dyDescent="0.3">
      <c r="A26" s="559"/>
      <c r="B26" s="259" t="s">
        <v>28</v>
      </c>
      <c r="C26" s="592"/>
      <c r="D26" s="601"/>
      <c r="E26" s="601"/>
      <c r="F26" s="245">
        <f t="shared" ref="F26" si="10">F25/F7*100%</f>
        <v>3.2258064516129031E-2</v>
      </c>
      <c r="G26" s="601"/>
      <c r="H26" s="601"/>
      <c r="I26" s="601"/>
      <c r="J26" s="601"/>
      <c r="K26" s="245">
        <f t="shared" ref="K26" si="11">K25/K7*100%</f>
        <v>2.5316455696202531E-2</v>
      </c>
      <c r="L26" s="601"/>
      <c r="M26" s="601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 x14ac:dyDescent="0.3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 x14ac:dyDescent="0.3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 x14ac:dyDescent="0.3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 x14ac:dyDescent="0.3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 x14ac:dyDescent="0.3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 x14ac:dyDescent="0.3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5" zoomScale="150" zoomScaleNormal="150" workbookViewId="0">
      <selection activeCell="C9" sqref="C9"/>
    </sheetView>
  </sheetViews>
  <sheetFormatPr defaultRowHeight="15" x14ac:dyDescent="0.25"/>
  <cols>
    <col min="2" max="2" width="2.7109375" customWidth="1"/>
  </cols>
  <sheetData>
    <row r="1" spans="1:16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ht="15.75" x14ac:dyDescent="0.2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6.5" thickBot="1" x14ac:dyDescent="0.3">
      <c r="A3" s="459" t="s">
        <v>77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6" x14ac:dyDescent="0.25">
      <c r="A4" s="460"/>
      <c r="B4" s="466"/>
      <c r="C4" s="540" t="s">
        <v>49</v>
      </c>
      <c r="D4" s="542" t="s">
        <v>3</v>
      </c>
      <c r="E4" s="544" t="s">
        <v>4</v>
      </c>
      <c r="F4" s="546" t="s">
        <v>5</v>
      </c>
      <c r="G4" s="548" t="s">
        <v>6</v>
      </c>
      <c r="H4" s="560" t="s">
        <v>7</v>
      </c>
      <c r="I4" s="544" t="s">
        <v>8</v>
      </c>
      <c r="J4" s="562" t="s">
        <v>9</v>
      </c>
      <c r="K4" s="546" t="s">
        <v>10</v>
      </c>
      <c r="L4" s="552" t="s">
        <v>11</v>
      </c>
      <c r="M4" s="554" t="s">
        <v>12</v>
      </c>
      <c r="N4" s="550" t="s">
        <v>13</v>
      </c>
      <c r="O4" s="546" t="s">
        <v>14</v>
      </c>
      <c r="P4" s="471" t="s">
        <v>15</v>
      </c>
    </row>
    <row r="5" spans="1:16" ht="15.75" thickBot="1" x14ac:dyDescent="0.3">
      <c r="A5" s="461"/>
      <c r="B5" s="467"/>
      <c r="C5" s="541"/>
      <c r="D5" s="543"/>
      <c r="E5" s="545"/>
      <c r="F5" s="547"/>
      <c r="G5" s="549"/>
      <c r="H5" s="561"/>
      <c r="I5" s="545"/>
      <c r="J5" s="563"/>
      <c r="K5" s="547"/>
      <c r="L5" s="553"/>
      <c r="M5" s="555"/>
      <c r="N5" s="551"/>
      <c r="O5" s="547"/>
      <c r="P5" s="472"/>
    </row>
    <row r="6" spans="1:16" ht="42.75" thickBot="1" x14ac:dyDescent="0.3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 x14ac:dyDescent="0.2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 x14ac:dyDescent="0.3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 x14ac:dyDescent="0.3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 x14ac:dyDescent="0.2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 x14ac:dyDescent="0.3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 x14ac:dyDescent="0.25">
      <c r="A12" s="606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 x14ac:dyDescent="0.3">
      <c r="A13" s="607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 x14ac:dyDescent="0.3">
      <c r="A14" s="604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 x14ac:dyDescent="0.3">
      <c r="A15" s="605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 x14ac:dyDescent="0.3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 x14ac:dyDescent="0.25">
      <c r="A17" s="604" t="s">
        <v>27</v>
      </c>
      <c r="B17" s="260" t="s">
        <v>17</v>
      </c>
      <c r="C17" s="77">
        <v>5</v>
      </c>
      <c r="D17" s="574" t="s">
        <v>26</v>
      </c>
      <c r="E17" s="576" t="s">
        <v>26</v>
      </c>
      <c r="F17" s="578" t="s">
        <v>26</v>
      </c>
      <c r="G17" s="317">
        <v>1</v>
      </c>
      <c r="H17" s="365">
        <v>0</v>
      </c>
      <c r="I17" s="576" t="s">
        <v>26</v>
      </c>
      <c r="J17" s="305">
        <v>0</v>
      </c>
      <c r="K17" s="264">
        <v>1</v>
      </c>
      <c r="L17" s="564" t="s">
        <v>26</v>
      </c>
      <c r="M17" s="566" t="s">
        <v>26</v>
      </c>
      <c r="N17" s="568" t="s">
        <v>26</v>
      </c>
      <c r="O17" s="570" t="s">
        <v>26</v>
      </c>
      <c r="P17" s="70">
        <f>SUM(C17:O17)</f>
        <v>7</v>
      </c>
    </row>
    <row r="18" spans="1:16" ht="15.75" thickBot="1" x14ac:dyDescent="0.3">
      <c r="A18" s="605"/>
      <c r="B18" s="262" t="s">
        <v>28</v>
      </c>
      <c r="C18" s="76">
        <f>C17/C10*100%</f>
        <v>1.4409221902017291E-2</v>
      </c>
      <c r="D18" s="575"/>
      <c r="E18" s="577"/>
      <c r="F18" s="579"/>
      <c r="G18" s="324">
        <f t="shared" ref="G18:H18" si="7">G17/G10*100%</f>
        <v>3.125E-2</v>
      </c>
      <c r="H18" s="368">
        <f t="shared" si="7"/>
        <v>0</v>
      </c>
      <c r="I18" s="577"/>
      <c r="J18" s="308">
        <f t="shared" ref="J18:K18" si="8">J17/J10*100%</f>
        <v>0</v>
      </c>
      <c r="K18" s="76">
        <f t="shared" si="8"/>
        <v>1</v>
      </c>
      <c r="L18" s="565"/>
      <c r="M18" s="567"/>
      <c r="N18" s="569"/>
      <c r="O18" s="571"/>
      <c r="P18" s="80">
        <f>P17/P10*100%</f>
        <v>1.1093502377179081E-2</v>
      </c>
    </row>
    <row r="19" spans="1:16" ht="17.25" customHeight="1" thickBot="1" x14ac:dyDescent="0.3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 x14ac:dyDescent="0.3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x14ac:dyDescent="0.25">
      <c r="A21" s="604" t="s">
        <v>33</v>
      </c>
      <c r="B21" s="454" t="s">
        <v>47</v>
      </c>
      <c r="C21" s="572"/>
      <c r="D21" s="574"/>
      <c r="E21" s="576"/>
      <c r="F21" s="578"/>
      <c r="G21" s="580"/>
      <c r="H21" s="582"/>
      <c r="I21" s="576"/>
      <c r="J21" s="587"/>
      <c r="K21" s="578"/>
      <c r="L21" s="564"/>
      <c r="M21" s="566"/>
      <c r="N21" s="568"/>
      <c r="O21" s="570"/>
      <c r="P21" s="452"/>
    </row>
    <row r="22" spans="1:16" ht="15.75" thickBot="1" x14ac:dyDescent="0.3">
      <c r="A22" s="605"/>
      <c r="B22" s="455"/>
      <c r="C22" s="573"/>
      <c r="D22" s="575"/>
      <c r="E22" s="577"/>
      <c r="F22" s="579"/>
      <c r="G22" s="581"/>
      <c r="H22" s="583"/>
      <c r="I22" s="577"/>
      <c r="J22" s="591"/>
      <c r="K22" s="579"/>
      <c r="L22" s="565"/>
      <c r="M22" s="567"/>
      <c r="N22" s="569"/>
      <c r="O22" s="571"/>
      <c r="P22" s="453"/>
    </row>
    <row r="23" spans="1:16" ht="22.5" x14ac:dyDescent="0.25">
      <c r="A23" s="604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 x14ac:dyDescent="0.3">
      <c r="A24" s="605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 x14ac:dyDescent="0.25">
      <c r="A25" s="604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 x14ac:dyDescent="0.3">
      <c r="A26" s="605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 x14ac:dyDescent="0.25">
      <c r="A27" s="604" t="s">
        <v>36</v>
      </c>
      <c r="B27" s="258" t="s">
        <v>17</v>
      </c>
      <c r="C27" s="572" t="s">
        <v>26</v>
      </c>
      <c r="D27" s="574" t="s">
        <v>26</v>
      </c>
      <c r="E27" s="576" t="s">
        <v>26</v>
      </c>
      <c r="F27" s="356">
        <v>0</v>
      </c>
      <c r="G27" s="580" t="s">
        <v>26</v>
      </c>
      <c r="H27" s="584" t="s">
        <v>26</v>
      </c>
      <c r="I27" s="576" t="s">
        <v>26</v>
      </c>
      <c r="J27" s="587" t="s">
        <v>26</v>
      </c>
      <c r="K27" s="356">
        <v>0</v>
      </c>
      <c r="L27" s="564" t="s">
        <v>26</v>
      </c>
      <c r="M27" s="566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 x14ac:dyDescent="0.3">
      <c r="A28" s="605"/>
      <c r="B28" s="259" t="s">
        <v>28</v>
      </c>
      <c r="C28" s="592"/>
      <c r="D28" s="593"/>
      <c r="E28" s="586"/>
      <c r="F28" s="357">
        <f t="shared" ref="F28" si="12">F27/F9*100%</f>
        <v>0</v>
      </c>
      <c r="G28" s="594"/>
      <c r="H28" s="585"/>
      <c r="I28" s="586"/>
      <c r="J28" s="588"/>
      <c r="K28" s="357">
        <f t="shared" ref="K28" si="13">K27/K9*100%</f>
        <v>0</v>
      </c>
      <c r="L28" s="589"/>
      <c r="M28" s="590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 x14ac:dyDescent="0.3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 x14ac:dyDescent="0.3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 x14ac:dyDescent="0.3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 x14ac:dyDescent="0.3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 x14ac:dyDescent="0.3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 x14ac:dyDescent="0.3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R21" sqref="R21"/>
    </sheetView>
  </sheetViews>
  <sheetFormatPr defaultRowHeight="15" x14ac:dyDescent="0.2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30.75" customHeight="1" x14ac:dyDescent="0.25">
      <c r="A2" s="614" t="s">
        <v>103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</row>
    <row r="3" spans="1:13" ht="15.75" customHeight="1" x14ac:dyDescent="0.25">
      <c r="A3" s="615" t="s">
        <v>105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</row>
    <row r="4" spans="1:13" s="393" customFormat="1" ht="15.75" customHeight="1" thickBot="1" x14ac:dyDescent="0.3">
      <c r="A4" s="396"/>
      <c r="B4" s="396"/>
      <c r="C4" s="396"/>
      <c r="D4" s="414"/>
      <c r="E4" s="414"/>
      <c r="F4" s="414"/>
      <c r="G4" s="396"/>
      <c r="H4" s="396"/>
      <c r="I4" s="396"/>
      <c r="J4" s="396"/>
      <c r="K4" s="396"/>
    </row>
    <row r="5" spans="1:13" ht="15" customHeight="1" x14ac:dyDescent="0.25">
      <c r="A5" s="616" t="s">
        <v>58</v>
      </c>
      <c r="B5" s="624"/>
      <c r="C5" s="595"/>
      <c r="D5" s="416" t="s">
        <v>100</v>
      </c>
      <c r="E5" s="416" t="s">
        <v>101</v>
      </c>
      <c r="F5" s="416" t="s">
        <v>102</v>
      </c>
      <c r="G5" s="608" t="s">
        <v>50</v>
      </c>
      <c r="H5" s="608" t="s">
        <v>51</v>
      </c>
      <c r="I5" s="608" t="s">
        <v>52</v>
      </c>
      <c r="J5" s="608" t="s">
        <v>53</v>
      </c>
      <c r="K5" s="608" t="s">
        <v>54</v>
      </c>
      <c r="L5" s="608" t="s">
        <v>92</v>
      </c>
      <c r="M5" s="608" t="s">
        <v>93</v>
      </c>
    </row>
    <row r="6" spans="1:13" ht="3.75" customHeight="1" thickBot="1" x14ac:dyDescent="0.3">
      <c r="A6" s="617"/>
      <c r="B6" s="625"/>
      <c r="C6" s="626"/>
      <c r="D6" s="415"/>
      <c r="E6" s="415"/>
      <c r="F6" s="415"/>
      <c r="G6" s="609"/>
      <c r="H6" s="609"/>
      <c r="I6" s="609"/>
      <c r="J6" s="609"/>
      <c r="K6" s="609"/>
      <c r="L6" s="609"/>
      <c r="M6" s="609"/>
    </row>
    <row r="7" spans="1:13" s="393" customFormat="1" ht="0.75" hidden="1" customHeight="1" thickBot="1" x14ac:dyDescent="0.3">
      <c r="A7" s="397"/>
      <c r="B7" s="398" t="s">
        <v>96</v>
      </c>
      <c r="C7" s="400"/>
      <c r="D7" s="400"/>
      <c r="E7" s="400"/>
      <c r="F7" s="400"/>
      <c r="G7" s="407">
        <f>L25</f>
        <v>0</v>
      </c>
      <c r="H7" s="401">
        <f>G25</f>
        <v>0</v>
      </c>
      <c r="I7" s="407">
        <f>H25</f>
        <v>6</v>
      </c>
      <c r="J7" s="407">
        <f>H25</f>
        <v>6</v>
      </c>
      <c r="K7" s="407">
        <f>J25</f>
        <v>0</v>
      </c>
      <c r="L7" s="407">
        <f>J25</f>
        <v>0</v>
      </c>
      <c r="M7" s="407">
        <f>L25</f>
        <v>0</v>
      </c>
    </row>
    <row r="8" spans="1:13" ht="21" customHeight="1" thickBot="1" x14ac:dyDescent="0.3">
      <c r="A8" s="408" t="s">
        <v>59</v>
      </c>
      <c r="B8" s="97" t="s">
        <v>55</v>
      </c>
      <c r="C8" s="399" t="s">
        <v>17</v>
      </c>
      <c r="D8" s="32">
        <v>0</v>
      </c>
      <c r="E8" s="24">
        <v>0</v>
      </c>
      <c r="F8" s="24">
        <v>0</v>
      </c>
      <c r="G8" s="419">
        <v>0</v>
      </c>
      <c r="H8" s="425">
        <v>9</v>
      </c>
      <c r="I8" s="431">
        <f>G8+H8</f>
        <v>9</v>
      </c>
      <c r="J8" s="435">
        <v>0</v>
      </c>
      <c r="K8" s="423">
        <v>17</v>
      </c>
      <c r="L8" s="435">
        <v>14</v>
      </c>
      <c r="M8" s="423">
        <f>I8+J8+L8</f>
        <v>23</v>
      </c>
    </row>
    <row r="9" spans="1:13" ht="15" customHeight="1" x14ac:dyDescent="0.25">
      <c r="A9" s="409"/>
      <c r="B9" s="627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0</v>
      </c>
      <c r="H9" s="86">
        <v>3</v>
      </c>
      <c r="I9" s="432">
        <f>G9+H9</f>
        <v>3</v>
      </c>
      <c r="J9" s="429">
        <v>0</v>
      </c>
      <c r="K9" s="422">
        <v>6</v>
      </c>
      <c r="L9" s="429">
        <v>4</v>
      </c>
      <c r="M9" s="422">
        <f>I9+J9+L9</f>
        <v>7</v>
      </c>
    </row>
    <row r="10" spans="1:13" ht="15.75" thickBot="1" x14ac:dyDescent="0.3">
      <c r="A10" s="410"/>
      <c r="B10" s="628"/>
      <c r="C10" s="251" t="s">
        <v>28</v>
      </c>
      <c r="D10" s="413"/>
      <c r="E10" s="413"/>
      <c r="F10" s="413"/>
      <c r="G10" s="395">
        <v>0</v>
      </c>
      <c r="H10" s="395">
        <f>H9/H8*100</f>
        <v>33.333333333333329</v>
      </c>
      <c r="I10" s="421">
        <f>I9/I8*100</f>
        <v>33.333333333333329</v>
      </c>
      <c r="J10" s="395">
        <v>0</v>
      </c>
      <c r="K10" s="421">
        <f t="shared" ref="K10:M10" si="0">K9/K8*100</f>
        <v>35.294117647058826</v>
      </c>
      <c r="L10" s="442">
        <f>L9/L8*100</f>
        <v>28.571428571428569</v>
      </c>
      <c r="M10" s="421">
        <f t="shared" si="0"/>
        <v>30.434782608695656</v>
      </c>
    </row>
    <row r="11" spans="1:13" x14ac:dyDescent="0.25">
      <c r="A11" s="411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0</v>
      </c>
      <c r="H11" s="426">
        <v>9</v>
      </c>
      <c r="I11" s="433">
        <f>G11+H11</f>
        <v>9</v>
      </c>
      <c r="J11" s="429">
        <v>0</v>
      </c>
      <c r="K11" s="422">
        <v>17</v>
      </c>
      <c r="L11" s="429">
        <v>14</v>
      </c>
      <c r="M11" s="422">
        <f>I11+J11+L11</f>
        <v>23</v>
      </c>
    </row>
    <row r="12" spans="1:13" ht="15.75" thickBot="1" x14ac:dyDescent="0.3">
      <c r="A12" s="409"/>
      <c r="B12" s="256"/>
      <c r="C12" s="251" t="s">
        <v>28</v>
      </c>
      <c r="D12" s="413"/>
      <c r="E12" s="413"/>
      <c r="F12" s="413"/>
      <c r="G12" s="402">
        <v>0</v>
      </c>
      <c r="H12" s="395">
        <f>H11/H8*100</f>
        <v>100</v>
      </c>
      <c r="I12" s="421">
        <f>I11/I11*100</f>
        <v>100</v>
      </c>
      <c r="J12" s="395">
        <v>0</v>
      </c>
      <c r="K12" s="421">
        <f t="shared" ref="K12:M12" si="1">K11/K11*100</f>
        <v>100</v>
      </c>
      <c r="L12" s="442">
        <f>L11/L8*100</f>
        <v>100</v>
      </c>
      <c r="M12" s="421">
        <f t="shared" si="1"/>
        <v>100</v>
      </c>
    </row>
    <row r="13" spans="1:13" ht="15" customHeight="1" x14ac:dyDescent="0.25">
      <c r="A13" s="409"/>
      <c r="B13" s="629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/>
      <c r="H13" s="426">
        <v>3</v>
      </c>
      <c r="I13" s="433">
        <f>G13+H13</f>
        <v>3</v>
      </c>
      <c r="J13" s="429">
        <v>0</v>
      </c>
      <c r="K13" s="422">
        <v>6</v>
      </c>
      <c r="L13" s="429">
        <v>4</v>
      </c>
      <c r="M13" s="422">
        <f>I13+J13+L13</f>
        <v>7</v>
      </c>
    </row>
    <row r="14" spans="1:13" ht="15.75" customHeight="1" thickBot="1" x14ac:dyDescent="0.3">
      <c r="A14" s="410"/>
      <c r="B14" s="630"/>
      <c r="C14" s="251" t="s">
        <v>28</v>
      </c>
      <c r="D14" s="413"/>
      <c r="E14" s="413"/>
      <c r="F14" s="413"/>
      <c r="G14" s="281">
        <v>0</v>
      </c>
      <c r="H14" s="395">
        <f t="shared" ref="H14:M14" si="2">H13/H11*100</f>
        <v>33.333333333333329</v>
      </c>
      <c r="I14" s="421">
        <f t="shared" si="2"/>
        <v>33.333333333333329</v>
      </c>
      <c r="J14" s="395">
        <v>0</v>
      </c>
      <c r="K14" s="421">
        <f t="shared" si="2"/>
        <v>35.294117647058826</v>
      </c>
      <c r="L14" s="442">
        <f t="shared" si="2"/>
        <v>28.571428571428569</v>
      </c>
      <c r="M14" s="421">
        <f t="shared" si="2"/>
        <v>30.434782608695656</v>
      </c>
    </row>
    <row r="15" spans="1:13" x14ac:dyDescent="0.25">
      <c r="A15" s="411" t="s">
        <v>61</v>
      </c>
      <c r="B15" s="622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26">
        <v>0</v>
      </c>
      <c r="I15" s="433">
        <f>G15+H15</f>
        <v>0</v>
      </c>
      <c r="J15" s="429">
        <v>0</v>
      </c>
      <c r="K15" s="422">
        <f>G15+H15+J15</f>
        <v>0</v>
      </c>
      <c r="L15" s="429">
        <v>0</v>
      </c>
      <c r="M15" s="422">
        <f>I15+J15+L15</f>
        <v>0</v>
      </c>
    </row>
    <row r="16" spans="1:13" ht="15.75" customHeight="1" thickBot="1" x14ac:dyDescent="0.3">
      <c r="A16" s="410"/>
      <c r="B16" s="623"/>
      <c r="C16" s="251" t="s">
        <v>28</v>
      </c>
      <c r="D16" s="413"/>
      <c r="E16" s="413"/>
      <c r="F16" s="413"/>
      <c r="G16" s="281">
        <v>0</v>
      </c>
      <c r="H16" s="395">
        <f>H15/H8*100</f>
        <v>0</v>
      </c>
      <c r="I16" s="421">
        <f>I15/I8*100</f>
        <v>0</v>
      </c>
      <c r="J16" s="395">
        <v>0</v>
      </c>
      <c r="K16" s="421">
        <f t="shared" ref="K16" si="3">K15/K8*100</f>
        <v>0</v>
      </c>
      <c r="L16" s="442">
        <f t="shared" ref="L16:M16" si="4">L15/L8*100</f>
        <v>0</v>
      </c>
      <c r="M16" s="421">
        <f t="shared" si="4"/>
        <v>0</v>
      </c>
    </row>
    <row r="17" spans="1:13" ht="53.25" thickBot="1" x14ac:dyDescent="0.3">
      <c r="A17" s="412" t="s">
        <v>62</v>
      </c>
      <c r="B17" s="253" t="s">
        <v>104</v>
      </c>
      <c r="C17" s="24" t="s">
        <v>17</v>
      </c>
      <c r="D17" s="24">
        <v>0</v>
      </c>
      <c r="E17" s="24">
        <v>0</v>
      </c>
      <c r="F17" s="24">
        <v>0</v>
      </c>
      <c r="G17" s="420">
        <f>G8+G7-G25</f>
        <v>0</v>
      </c>
      <c r="H17" s="420">
        <f>H8+H7-H25</f>
        <v>3</v>
      </c>
      <c r="I17" s="420">
        <f>G17+H17</f>
        <v>3</v>
      </c>
      <c r="J17" s="420">
        <f>J8+H25-J25</f>
        <v>6</v>
      </c>
      <c r="K17" s="423">
        <f>I17+J17</f>
        <v>9</v>
      </c>
      <c r="L17" s="420">
        <f>L8+L7-L25</f>
        <v>14</v>
      </c>
      <c r="M17" s="423">
        <f>I17+J17+L17</f>
        <v>23</v>
      </c>
    </row>
    <row r="18" spans="1:13" ht="15.75" thickBot="1" x14ac:dyDescent="0.3">
      <c r="A18" s="412"/>
      <c r="B18" s="254" t="s">
        <v>57</v>
      </c>
      <c r="C18" s="24"/>
      <c r="D18" s="24"/>
      <c r="E18" s="24"/>
      <c r="F18" s="24"/>
      <c r="G18" s="417"/>
      <c r="H18" s="428"/>
      <c r="I18" s="424"/>
      <c r="J18" s="436"/>
      <c r="K18" s="424"/>
      <c r="L18" s="438"/>
      <c r="M18" s="441"/>
    </row>
    <row r="19" spans="1:13" ht="15" customHeight="1" x14ac:dyDescent="0.25">
      <c r="A19" s="411" t="s">
        <v>63</v>
      </c>
      <c r="B19" s="622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29">
        <v>0</v>
      </c>
      <c r="I19" s="422">
        <f>G19+H19</f>
        <v>0</v>
      </c>
      <c r="J19" s="429">
        <v>0</v>
      </c>
      <c r="K19" s="422">
        <f>G19+H19+J19</f>
        <v>0</v>
      </c>
      <c r="L19" s="429">
        <v>0</v>
      </c>
      <c r="M19" s="422">
        <f>I19+J19+L19</f>
        <v>0</v>
      </c>
    </row>
    <row r="20" spans="1:13" ht="15.75" thickBot="1" x14ac:dyDescent="0.3">
      <c r="A20" s="410"/>
      <c r="B20" s="623"/>
      <c r="C20" s="251" t="s">
        <v>28</v>
      </c>
      <c r="D20" s="413"/>
      <c r="E20" s="413"/>
      <c r="F20" s="413"/>
      <c r="G20" s="281">
        <v>0</v>
      </c>
      <c r="H20" s="395">
        <f>H19/H17*100</f>
        <v>0</v>
      </c>
      <c r="I20" s="421">
        <f t="shared" ref="I20:K20" si="5">I19/I17*100</f>
        <v>0</v>
      </c>
      <c r="J20" s="395">
        <f t="shared" si="5"/>
        <v>0</v>
      </c>
      <c r="K20" s="421">
        <f t="shared" si="5"/>
        <v>0</v>
      </c>
      <c r="L20" s="395">
        <f t="shared" ref="L20:M20" si="6">L19/L17*100</f>
        <v>0</v>
      </c>
      <c r="M20" s="421">
        <f t="shared" si="6"/>
        <v>0</v>
      </c>
    </row>
    <row r="21" spans="1:13" x14ac:dyDescent="0.25">
      <c r="A21" s="411" t="s">
        <v>64</v>
      </c>
      <c r="B21" s="622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2</v>
      </c>
      <c r="H21" s="426">
        <v>3</v>
      </c>
      <c r="I21" s="433">
        <f>G21+H21</f>
        <v>5</v>
      </c>
      <c r="J21" s="426">
        <v>0</v>
      </c>
      <c r="K21" s="422">
        <v>16</v>
      </c>
      <c r="L21" s="426">
        <v>14</v>
      </c>
      <c r="M21" s="422">
        <v>23</v>
      </c>
    </row>
    <row r="22" spans="1:13" ht="15.75" thickBot="1" x14ac:dyDescent="0.3">
      <c r="A22" s="410"/>
      <c r="B22" s="623"/>
      <c r="C22" s="251" t="s">
        <v>28</v>
      </c>
      <c r="D22" s="413"/>
      <c r="E22" s="413"/>
      <c r="F22" s="413"/>
      <c r="G22" s="281">
        <v>0</v>
      </c>
      <c r="H22" s="395">
        <v>0</v>
      </c>
      <c r="I22" s="421">
        <f t="shared" ref="I22:K22" si="7">I21/I17*100</f>
        <v>166.66666666666669</v>
      </c>
      <c r="J22" s="395">
        <f t="shared" si="7"/>
        <v>0</v>
      </c>
      <c r="K22" s="421">
        <f t="shared" si="7"/>
        <v>177.77777777777777</v>
      </c>
      <c r="L22" s="395">
        <f t="shared" ref="L22:M22" si="8">L21/L17*100</f>
        <v>100</v>
      </c>
      <c r="M22" s="421">
        <f t="shared" si="8"/>
        <v>100</v>
      </c>
    </row>
    <row r="23" spans="1:13" ht="15" customHeight="1" x14ac:dyDescent="0.25">
      <c r="A23" s="411" t="s">
        <v>65</v>
      </c>
      <c r="B23" s="622" t="s">
        <v>36</v>
      </c>
      <c r="C23" s="250" t="s">
        <v>17</v>
      </c>
      <c r="D23" s="52">
        <v>0</v>
      </c>
      <c r="E23" s="52">
        <v>0</v>
      </c>
      <c r="F23" s="52">
        <v>0</v>
      </c>
      <c r="G23" s="618">
        <f>SUM(D23:F23)</f>
        <v>0</v>
      </c>
      <c r="H23" s="618">
        <v>0</v>
      </c>
      <c r="I23" s="620" t="s">
        <v>26</v>
      </c>
      <c r="J23" s="610">
        <v>0</v>
      </c>
      <c r="K23" s="612" t="s">
        <v>26</v>
      </c>
      <c r="L23" s="610" t="s">
        <v>26</v>
      </c>
      <c r="M23" s="612" t="s">
        <v>26</v>
      </c>
    </row>
    <row r="24" spans="1:13" ht="15.75" thickBot="1" x14ac:dyDescent="0.3">
      <c r="A24" s="410"/>
      <c r="B24" s="623"/>
      <c r="C24" s="251" t="s">
        <v>28</v>
      </c>
      <c r="D24" s="399"/>
      <c r="E24" s="399"/>
      <c r="F24" s="399"/>
      <c r="G24" s="619"/>
      <c r="H24" s="619"/>
      <c r="I24" s="621"/>
      <c r="J24" s="611"/>
      <c r="K24" s="613"/>
      <c r="L24" s="611"/>
      <c r="M24" s="613"/>
    </row>
    <row r="25" spans="1:13" ht="15.75" thickBot="1" x14ac:dyDescent="0.3">
      <c r="A25" s="412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8">
        <v>0</v>
      </c>
      <c r="H25" s="427">
        <v>6</v>
      </c>
      <c r="I25" s="420">
        <f>H25</f>
        <v>6</v>
      </c>
      <c r="J25" s="437">
        <v>0</v>
      </c>
      <c r="K25" s="439">
        <v>1</v>
      </c>
      <c r="L25" s="437">
        <v>0</v>
      </c>
      <c r="M25" s="439">
        <f>L25</f>
        <v>0</v>
      </c>
    </row>
    <row r="26" spans="1:13" ht="15" customHeight="1" x14ac:dyDescent="0.25">
      <c r="A26" s="411" t="s">
        <v>67</v>
      </c>
      <c r="B26" s="622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2</v>
      </c>
      <c r="H26" s="429">
        <v>3</v>
      </c>
      <c r="I26" s="422">
        <f>G26+H26</f>
        <v>5</v>
      </c>
      <c r="J26" s="429">
        <v>0</v>
      </c>
      <c r="K26" s="422">
        <f>G26+H26+J26</f>
        <v>5</v>
      </c>
      <c r="L26" s="429">
        <v>0</v>
      </c>
      <c r="M26" s="422">
        <v>0</v>
      </c>
    </row>
    <row r="27" spans="1:13" ht="15.75" thickBot="1" x14ac:dyDescent="0.3">
      <c r="A27" s="410"/>
      <c r="B27" s="623"/>
      <c r="C27" s="251" t="s">
        <v>28</v>
      </c>
      <c r="D27" s="413"/>
      <c r="E27" s="413"/>
      <c r="F27" s="413"/>
      <c r="G27" s="281">
        <v>0</v>
      </c>
      <c r="H27" s="395">
        <f t="shared" ref="H27:K27" si="9">H26/H17*100</f>
        <v>100</v>
      </c>
      <c r="I27" s="421">
        <f>I26/I17*100</f>
        <v>166.66666666666669</v>
      </c>
      <c r="J27" s="395">
        <f t="shared" si="9"/>
        <v>0</v>
      </c>
      <c r="K27" s="421">
        <f t="shared" si="9"/>
        <v>55.555555555555557</v>
      </c>
      <c r="L27" s="395">
        <f t="shared" ref="L27:M27" si="10">L26/L17*100</f>
        <v>0</v>
      </c>
      <c r="M27" s="421">
        <f t="shared" si="10"/>
        <v>0</v>
      </c>
    </row>
    <row r="28" spans="1:13" ht="23.25" thickBot="1" x14ac:dyDescent="0.3">
      <c r="A28" s="412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82">
        <v>0</v>
      </c>
      <c r="I28" s="434" t="s">
        <v>26</v>
      </c>
      <c r="J28" s="428">
        <v>0</v>
      </c>
      <c r="K28" s="440" t="s">
        <v>26</v>
      </c>
      <c r="L28" s="428" t="s">
        <v>26</v>
      </c>
      <c r="M28" s="440" t="s">
        <v>26</v>
      </c>
    </row>
    <row r="29" spans="1:13" ht="32.25" thickBot="1" x14ac:dyDescent="0.3">
      <c r="A29" s="412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82">
        <v>0</v>
      </c>
      <c r="I29" s="434" t="s">
        <v>26</v>
      </c>
      <c r="J29" s="428">
        <v>0</v>
      </c>
      <c r="K29" s="440" t="s">
        <v>26</v>
      </c>
      <c r="L29" s="428" t="s">
        <v>26</v>
      </c>
      <c r="M29" s="440" t="s">
        <v>26</v>
      </c>
    </row>
    <row r="30" spans="1:13" ht="15.75" thickBot="1" x14ac:dyDescent="0.3">
      <c r="A30" s="412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82" t="s">
        <v>26</v>
      </c>
      <c r="I30" s="434" t="s">
        <v>26</v>
      </c>
      <c r="J30" s="428" t="s">
        <v>26</v>
      </c>
      <c r="K30" s="440" t="s">
        <v>26</v>
      </c>
      <c r="L30" s="428" t="s">
        <v>26</v>
      </c>
      <c r="M30" s="440" t="s">
        <v>26</v>
      </c>
    </row>
    <row r="31" spans="1:13" ht="21.75" thickBot="1" x14ac:dyDescent="0.3">
      <c r="A31" s="412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30">
        <v>10</v>
      </c>
      <c r="I31" s="423">
        <f>J32</f>
        <v>0</v>
      </c>
      <c r="J31" s="426">
        <v>0</v>
      </c>
      <c r="K31" s="422">
        <v>23</v>
      </c>
      <c r="L31" s="426">
        <v>18</v>
      </c>
      <c r="M31" s="422">
        <f>I31+J31+L31</f>
        <v>18</v>
      </c>
    </row>
    <row r="32" spans="1:13" ht="15.75" thickBot="1" x14ac:dyDescent="0.3">
      <c r="A32" s="412"/>
      <c r="B32" s="97" t="s">
        <v>40</v>
      </c>
      <c r="C32" s="99"/>
      <c r="D32" s="99"/>
      <c r="E32" s="99"/>
      <c r="F32" s="99"/>
      <c r="G32" s="82"/>
      <c r="H32" s="82"/>
      <c r="I32" s="434"/>
      <c r="J32" s="430"/>
      <c r="K32" s="420"/>
      <c r="L32" s="430"/>
      <c r="M32" s="420"/>
    </row>
    <row r="33" spans="1:13" ht="15.75" thickBot="1" x14ac:dyDescent="0.3">
      <c r="A33" s="412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82">
        <v>9</v>
      </c>
      <c r="H33" s="430">
        <v>10</v>
      </c>
      <c r="I33" s="423">
        <f>G33+H33</f>
        <v>19</v>
      </c>
      <c r="J33" s="430">
        <v>0</v>
      </c>
      <c r="K33" s="420">
        <v>23</v>
      </c>
      <c r="L33" s="430">
        <v>18</v>
      </c>
      <c r="M33" s="420">
        <f>I33+J33+L33</f>
        <v>37</v>
      </c>
    </row>
    <row r="34" spans="1:13" ht="21.75" thickBot="1" x14ac:dyDescent="0.3">
      <c r="A34" s="412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v>9</v>
      </c>
      <c r="H34" s="430">
        <v>10</v>
      </c>
      <c r="I34" s="423">
        <f>G34+H34</f>
        <v>19</v>
      </c>
      <c r="J34" s="430" t="s">
        <v>94</v>
      </c>
      <c r="K34" s="420">
        <v>23</v>
      </c>
      <c r="L34" s="430">
        <v>18</v>
      </c>
      <c r="M34" s="420">
        <f>I34+J34+L34</f>
        <v>37</v>
      </c>
    </row>
    <row r="35" spans="1:13" ht="21.75" thickBot="1" x14ac:dyDescent="0.3">
      <c r="A35" s="412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2</v>
      </c>
      <c r="H35" s="430">
        <v>5</v>
      </c>
      <c r="I35" s="423">
        <f>G35+H35</f>
        <v>7</v>
      </c>
      <c r="J35" s="430">
        <v>0</v>
      </c>
      <c r="K35" s="420">
        <v>4</v>
      </c>
      <c r="L35" s="430">
        <v>2</v>
      </c>
      <c r="M35" s="420">
        <f>I35+J35+L35</f>
        <v>9</v>
      </c>
    </row>
    <row r="36" spans="1:13" x14ac:dyDescent="0.25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 x14ac:dyDescent="0.25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 x14ac:dyDescent="0.25">
      <c r="A38" s="405" t="s">
        <v>99</v>
      </c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</row>
    <row r="40" spans="1:13" x14ac:dyDescent="0.25">
      <c r="A40" s="404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4 квартал 2020г</vt:lpstr>
      <vt:lpstr>4 квартал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2020-12-24T06:59:05Z</dcterms:modified>
</cp:coreProperties>
</file>