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18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G17" i="5"/>
  <c r="G34" l="1"/>
  <c r="G31"/>
  <c r="G30"/>
  <c r="G29"/>
  <c r="G28"/>
  <c r="G23"/>
  <c r="G19"/>
  <c r="G15"/>
  <c r="G11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17"/>
  <c r="L22" s="1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<sst xmlns="http://schemas.openxmlformats.org/spreadsheetml/2006/main" count="1043" uniqueCount="106">
  <si>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</si>
  <si>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</si>
  <si>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</si>
  <si>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</si>
  <si>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</si>
  <si>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</si>
  <si>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</si>
  <si>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</si>
  <si>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</si>
  <si>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</si>
  <si>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</si>
  <si>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</si>
  <si>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</si>
  <si>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</si>
  <si>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</si>
  <si>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</si>
  <si>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</si>
  <si>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</si>
  <si>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</si>
  <si>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</si>
  <si>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</si>
  <si>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</si>
  <si>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</si>
  <si>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</si>
  <si>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</si>
  <si>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</si>
  <si>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</si>
  <si>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</si>
  <si>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</si>
  <si>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</si>
  <si>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</si>
  <si>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</si>
  <si>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</si>
  <si>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</si>
  <si>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</si>
  <si>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</si>
  <si>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</si>
  <si>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</si>
  <si>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</si>
  <si>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</si>
  <si>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</si>
  <si>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</si>
  <si>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</si>
  <si>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</si>
  <si>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</si>
  <si>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</si>
  <si>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</si>
  <si>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</si>
  <si>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</si>
  <si>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</si>
  <si>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</si>
  <si>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</si>
  <si>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</si>
  <si>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</si>
  <si>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</si>
  <si>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</si>
  <si>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</si>
  <si>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</si>
  <si>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</si>
  <si>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</si>
  <si>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</si>
  <si>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</si>
  <si>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</si>
  <si>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</si>
  <si>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</si>
  <si>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</si>
  <si>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</si>
  <si>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</si>
  <si>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</si>
  <si>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</si>
  <si>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</si>
  <si>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</si>
  <si>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</si>
  <si>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</si>
  <si>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</si>
  <si>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</si>
  <si>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</si>
  <si>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</si>
  <si>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</si>
  <si>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</si>
  <si>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</si>
  <si>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</si>
  <si>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</si>
  <si>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</si>
  <si>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</si>
  <si>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</si>
  <si>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</si>
  <si>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</si>
  <si>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</si>
  <si>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</si>
  <si>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</si>
  <si>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</si>
  <si>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</si>
  <si>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</si>
  <si>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</si>
  <si>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</si>
  <si>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</si>
  <si>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</si>
  <si>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</si>
  <si>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</si>
  <si>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</si>
  <si>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</si>
  <si>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</si>
  <si>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</si>
  <si>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>за  2 квартал и 1 полугодие  2018 года.</t>
  </si>
  <si>
    <t xml:space="preserve">Рассмотрено всего обращений:                   за предыдущий кв. 2018г. (в работе) и   отчетный квартал 2018г. находящихся в работе на момент отчета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</si>
</sst>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" fontId="93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3" fillId="0" borderId="19" xfId="0" applyNumberFormat="1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65" fontId="93" fillId="0" borderId="14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" fontId="93" fillId="0" borderId="43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165" fontId="93" fillId="0" borderId="21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" fontId="94" fillId="0" borderId="14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1" fontId="93" fillId="0" borderId="2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93" fillId="0" borderId="36" xfId="0" applyNumberFormat="1" applyFont="1" applyBorder="1" applyAlignment="1">
      <alignment horizontal="center" vertical="center" wrapText="1"/>
    </xf>
    <xf numFmtId="165" fontId="93" fillId="0" borderId="17" xfId="0" applyNumberFormat="1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2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452" t="s">
        <v>43</v>
      </c>
      <c r="D4" s="452" t="s">
        <v>3</v>
      </c>
      <c r="E4" s="452" t="s">
        <v>4</v>
      </c>
      <c r="F4" s="452" t="s">
        <v>5</v>
      </c>
      <c r="G4" s="452" t="s">
        <v>6</v>
      </c>
      <c r="H4" s="452" t="s">
        <v>7</v>
      </c>
      <c r="I4" s="452" t="s">
        <v>8</v>
      </c>
      <c r="J4" s="459" t="s">
        <v>9</v>
      </c>
      <c r="K4" s="452" t="s">
        <v>10</v>
      </c>
      <c r="L4" s="452" t="s">
        <v>11</v>
      </c>
      <c r="M4" s="452" t="s">
        <v>12</v>
      </c>
      <c r="N4" s="452" t="s">
        <v>13</v>
      </c>
      <c r="O4" s="452" t="s">
        <v>14</v>
      </c>
      <c r="P4" s="454" t="s">
        <v>15</v>
      </c>
    </row>
    <row r="5" spans="1:16" ht="50.25" customHeight="1" thickBot="1">
      <c r="A5" s="458"/>
      <c r="B5" s="462"/>
      <c r="C5" s="453"/>
      <c r="D5" s="453"/>
      <c r="E5" s="453"/>
      <c r="F5" s="453"/>
      <c r="G5" s="453"/>
      <c r="H5" s="453"/>
      <c r="I5" s="453"/>
      <c r="J5" s="460"/>
      <c r="K5" s="453"/>
      <c r="L5" s="453"/>
      <c r="M5" s="453"/>
      <c r="N5" s="453"/>
      <c r="O5" s="453"/>
      <c r="P5" s="455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48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49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50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51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50" t="s">
        <v>27</v>
      </c>
      <c r="B15" s="61" t="s">
        <v>17</v>
      </c>
      <c r="C15" s="63">
        <v>8</v>
      </c>
      <c r="D15" s="58">
        <v>3</v>
      </c>
      <c r="E15" s="463" t="s">
        <v>26</v>
      </c>
      <c r="F15" s="463" t="s">
        <v>26</v>
      </c>
      <c r="G15" s="463" t="s">
        <v>26</v>
      </c>
      <c r="H15" s="58">
        <v>2</v>
      </c>
      <c r="I15" s="463" t="s">
        <v>26</v>
      </c>
      <c r="J15" s="58">
        <v>3</v>
      </c>
      <c r="K15" s="58">
        <v>2</v>
      </c>
      <c r="L15" s="463" t="s">
        <v>26</v>
      </c>
      <c r="M15" s="463" t="s">
        <v>26</v>
      </c>
      <c r="N15" s="463" t="s">
        <v>26</v>
      </c>
      <c r="O15" s="465" t="s">
        <v>26</v>
      </c>
      <c r="P15" s="64">
        <f>SUM(C15:O15)</f>
        <v>18</v>
      </c>
    </row>
    <row r="16" spans="1:16" ht="15.75" thickBot="1">
      <c r="A16" s="476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64"/>
      <c r="F16" s="464"/>
      <c r="G16" s="464"/>
      <c r="H16" s="31">
        <f>H15/H7*100%</f>
        <v>0.2</v>
      </c>
      <c r="I16" s="464"/>
      <c r="J16" s="31">
        <f>J15/J7*100%</f>
        <v>5.6603773584905662E-2</v>
      </c>
      <c r="K16" s="31">
        <f>K15/K7*100%</f>
        <v>7.6923076923076927E-2</v>
      </c>
      <c r="L16" s="464"/>
      <c r="M16" s="464"/>
      <c r="N16" s="464"/>
      <c r="O16" s="466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50" t="s">
        <v>33</v>
      </c>
      <c r="B19" s="467" t="s">
        <v>23</v>
      </c>
      <c r="C19" s="469"/>
      <c r="D19" s="463"/>
      <c r="E19" s="463"/>
      <c r="F19" s="463"/>
      <c r="G19" s="463"/>
      <c r="H19" s="471"/>
      <c r="I19" s="463"/>
      <c r="J19" s="463"/>
      <c r="K19" s="463"/>
      <c r="L19" s="463"/>
      <c r="M19" s="463"/>
      <c r="N19" s="463"/>
      <c r="O19" s="465"/>
      <c r="P19" s="473"/>
    </row>
    <row r="20" spans="1:16" ht="18.75" customHeight="1" thickBot="1">
      <c r="A20" s="476"/>
      <c r="B20" s="468"/>
      <c r="C20" s="470"/>
      <c r="D20" s="464"/>
      <c r="E20" s="464"/>
      <c r="F20" s="464"/>
      <c r="G20" s="464"/>
      <c r="H20" s="472"/>
      <c r="I20" s="464"/>
      <c r="J20" s="464"/>
      <c r="K20" s="464"/>
      <c r="L20" s="464"/>
      <c r="M20" s="464"/>
      <c r="N20" s="464"/>
      <c r="O20" s="466"/>
      <c r="P20" s="474"/>
    </row>
    <row r="21" spans="1:16">
      <c r="A21" s="450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76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50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76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50" t="s">
        <v>36</v>
      </c>
      <c r="B25" s="61" t="s">
        <v>17</v>
      </c>
      <c r="C25" s="469" t="s">
        <v>26</v>
      </c>
      <c r="D25" s="463"/>
      <c r="E25" s="463" t="s">
        <v>26</v>
      </c>
      <c r="F25" s="58">
        <v>1</v>
      </c>
      <c r="G25" s="463" t="s">
        <v>26</v>
      </c>
      <c r="H25" s="463" t="s">
        <v>26</v>
      </c>
      <c r="I25" s="463" t="s">
        <v>26</v>
      </c>
      <c r="J25" s="463" t="s">
        <v>26</v>
      </c>
      <c r="K25" s="463" t="s">
        <v>26</v>
      </c>
      <c r="L25" s="463" t="s">
        <v>26</v>
      </c>
      <c r="M25" s="463" t="s">
        <v>26</v>
      </c>
      <c r="N25" s="463" t="s">
        <v>26</v>
      </c>
      <c r="O25" s="60">
        <v>3</v>
      </c>
      <c r="P25" s="64">
        <f>SUM(C25:O25)</f>
        <v>4</v>
      </c>
    </row>
    <row r="26" spans="1:16" ht="11.25" customHeight="1" thickBot="1">
      <c r="A26" s="476"/>
      <c r="B26" s="62" t="s">
        <v>28</v>
      </c>
      <c r="C26" s="477"/>
      <c r="D26" s="475"/>
      <c r="E26" s="475"/>
      <c r="F26" s="48">
        <f>F25/F7*100%</f>
        <v>7.1428571428571425E-2</v>
      </c>
      <c r="G26" s="475"/>
      <c r="H26" s="475"/>
      <c r="I26" s="475"/>
      <c r="J26" s="475"/>
      <c r="K26" s="475"/>
      <c r="L26" s="475"/>
      <c r="M26" s="475"/>
      <c r="N26" s="475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</row>
    <row r="2" spans="1:16" ht="18.75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18.75">
      <c r="A3" s="481" t="s">
        <v>45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4" spans="1:16" ht="19.5" thickBot="1">
      <c r="A4" s="1"/>
    </row>
    <row r="5" spans="1:16" ht="60.75" customHeight="1">
      <c r="A5" s="457"/>
      <c r="B5" s="461"/>
      <c r="C5" s="452" t="s">
        <v>43</v>
      </c>
      <c r="D5" s="452" t="s">
        <v>3</v>
      </c>
      <c r="E5" s="452" t="s">
        <v>4</v>
      </c>
      <c r="F5" s="452" t="s">
        <v>5</v>
      </c>
      <c r="G5" s="452" t="s">
        <v>6</v>
      </c>
      <c r="H5" s="452" t="s">
        <v>7</v>
      </c>
      <c r="I5" s="452" t="s">
        <v>8</v>
      </c>
      <c r="J5" s="452" t="s">
        <v>9</v>
      </c>
      <c r="K5" s="452" t="s">
        <v>10</v>
      </c>
      <c r="L5" s="452" t="s">
        <v>11</v>
      </c>
      <c r="M5" s="452" t="s">
        <v>12</v>
      </c>
      <c r="N5" s="452" t="s">
        <v>13</v>
      </c>
      <c r="O5" s="452" t="s">
        <v>14</v>
      </c>
      <c r="P5" s="454" t="s">
        <v>15</v>
      </c>
    </row>
    <row r="6" spans="1:16" ht="15.75" thickBot="1">
      <c r="A6" s="458"/>
      <c r="B6" s="46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8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3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4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4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85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50" t="s">
        <v>22</v>
      </c>
      <c r="B13" s="483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76"/>
      <c r="B14" s="485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50" t="s">
        <v>27</v>
      </c>
      <c r="B16" s="483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76"/>
      <c r="B17" s="485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50" t="s">
        <v>33</v>
      </c>
      <c r="B20" s="483" t="s">
        <v>23</v>
      </c>
      <c r="C20" s="483"/>
      <c r="D20" s="483"/>
      <c r="E20" s="483"/>
      <c r="F20" s="483"/>
      <c r="G20" s="483"/>
      <c r="H20" s="450"/>
      <c r="I20" s="483"/>
      <c r="J20" s="483"/>
      <c r="K20" s="483"/>
      <c r="L20" s="483"/>
      <c r="M20" s="483"/>
      <c r="N20" s="483"/>
      <c r="O20" s="483"/>
      <c r="P20" s="478"/>
    </row>
    <row r="21" spans="1:16" ht="1.5" customHeight="1" thickBot="1">
      <c r="A21" s="476"/>
      <c r="B21" s="485"/>
      <c r="C21" s="485"/>
      <c r="D21" s="485"/>
      <c r="E21" s="485"/>
      <c r="F21" s="485"/>
      <c r="G21" s="485"/>
      <c r="H21" s="476"/>
      <c r="I21" s="485"/>
      <c r="J21" s="485"/>
      <c r="K21" s="485"/>
      <c r="L21" s="485"/>
      <c r="M21" s="485"/>
      <c r="N21" s="485"/>
      <c r="O21" s="485"/>
      <c r="P21" s="480"/>
    </row>
    <row r="22" spans="1:16" ht="16.5" customHeight="1">
      <c r="A22" s="450" t="s">
        <v>34</v>
      </c>
      <c r="B22" s="486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76"/>
      <c r="B23" s="487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50" t="s">
        <v>35</v>
      </c>
      <c r="B24" s="486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76"/>
      <c r="B25" s="487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50" t="s">
        <v>36</v>
      </c>
      <c r="B26" s="486"/>
      <c r="C26" s="483" t="s">
        <v>26</v>
      </c>
      <c r="D26" s="483" t="s">
        <v>26</v>
      </c>
      <c r="E26" s="483" t="s">
        <v>26</v>
      </c>
      <c r="F26" s="7">
        <v>3</v>
      </c>
      <c r="G26" s="483" t="s">
        <v>26</v>
      </c>
      <c r="H26" s="483" t="s">
        <v>26</v>
      </c>
      <c r="I26" s="7">
        <v>1</v>
      </c>
      <c r="J26" s="483" t="s">
        <v>26</v>
      </c>
      <c r="K26" s="7">
        <v>1</v>
      </c>
      <c r="L26" s="483" t="s">
        <v>26</v>
      </c>
      <c r="M26" s="483" t="s">
        <v>26</v>
      </c>
      <c r="N26" s="483" t="s">
        <v>26</v>
      </c>
      <c r="O26" s="7">
        <v>4</v>
      </c>
      <c r="P26" s="9">
        <v>9</v>
      </c>
    </row>
    <row r="27" spans="1:16" ht="15.75" thickBot="1">
      <c r="A27" s="476"/>
      <c r="B27" s="487"/>
      <c r="C27" s="485"/>
      <c r="D27" s="485"/>
      <c r="E27" s="485"/>
      <c r="F27" s="14">
        <v>-8.3000000000000004E-2</v>
      </c>
      <c r="G27" s="485"/>
      <c r="H27" s="485"/>
      <c r="I27" s="14">
        <v>-4.2000000000000003E-2</v>
      </c>
      <c r="J27" s="485"/>
      <c r="K27" s="14">
        <v>-8.9999999999999993E-3</v>
      </c>
      <c r="L27" s="485"/>
      <c r="M27" s="485"/>
      <c r="N27" s="485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50" t="s">
        <v>42</v>
      </c>
      <c r="B33" s="483"/>
      <c r="C33" s="483">
        <v>53</v>
      </c>
      <c r="D33" s="483">
        <v>11</v>
      </c>
      <c r="E33" s="483">
        <v>2</v>
      </c>
      <c r="F33" s="483">
        <v>4</v>
      </c>
      <c r="G33" s="483">
        <v>29</v>
      </c>
      <c r="H33" s="483">
        <v>0</v>
      </c>
      <c r="I33" s="483">
        <v>0</v>
      </c>
      <c r="J33" s="483">
        <v>0</v>
      </c>
      <c r="K33" s="483">
        <v>3</v>
      </c>
      <c r="L33" s="483">
        <v>0</v>
      </c>
      <c r="M33" s="483">
        <v>0</v>
      </c>
      <c r="N33" s="483">
        <v>9</v>
      </c>
      <c r="O33" s="483">
        <v>12</v>
      </c>
      <c r="P33" s="478">
        <v>123</v>
      </c>
    </row>
    <row r="34" spans="1:16" ht="14.25" customHeight="1">
      <c r="A34" s="451"/>
      <c r="B34" s="484"/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79"/>
    </row>
    <row r="35" spans="1:16" ht="15.75" hidden="1" thickBot="1">
      <c r="A35" s="476"/>
      <c r="B35" s="485"/>
      <c r="C35" s="485"/>
      <c r="D35" s="485"/>
      <c r="E35" s="485"/>
      <c r="F35" s="485"/>
      <c r="G35" s="485"/>
      <c r="H35" s="485"/>
      <c r="I35" s="485"/>
      <c r="J35" s="485"/>
      <c r="K35" s="485"/>
      <c r="L35" s="485"/>
      <c r="M35" s="485"/>
      <c r="N35" s="485"/>
      <c r="O35" s="485"/>
      <c r="P35" s="480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3.5" customHeight="1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2.75" customHeight="1" thickBot="1">
      <c r="A3" s="456" t="s">
        <v>77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 ht="15" customHeight="1">
      <c r="A4" s="457"/>
      <c r="B4" s="461"/>
      <c r="C4" s="489" t="s">
        <v>49</v>
      </c>
      <c r="D4" s="491" t="s">
        <v>3</v>
      </c>
      <c r="E4" s="493" t="s">
        <v>4</v>
      </c>
      <c r="F4" s="495" t="s">
        <v>5</v>
      </c>
      <c r="G4" s="497" t="s">
        <v>6</v>
      </c>
      <c r="H4" s="507" t="s">
        <v>7</v>
      </c>
      <c r="I4" s="509" t="s">
        <v>8</v>
      </c>
      <c r="J4" s="511" t="s">
        <v>9</v>
      </c>
      <c r="K4" s="501" t="s">
        <v>10</v>
      </c>
      <c r="L4" s="493" t="s">
        <v>11</v>
      </c>
      <c r="M4" s="491" t="s">
        <v>12</v>
      </c>
      <c r="N4" s="493" t="s">
        <v>13</v>
      </c>
      <c r="O4" s="499" t="s">
        <v>14</v>
      </c>
      <c r="P4" s="501" t="s">
        <v>15</v>
      </c>
    </row>
    <row r="5" spans="1:16" ht="35.25" customHeight="1" thickBot="1">
      <c r="A5" s="458"/>
      <c r="B5" s="462"/>
      <c r="C5" s="490"/>
      <c r="D5" s="492"/>
      <c r="E5" s="494"/>
      <c r="F5" s="496"/>
      <c r="G5" s="498"/>
      <c r="H5" s="508"/>
      <c r="I5" s="510"/>
      <c r="J5" s="512"/>
      <c r="K5" s="502"/>
      <c r="L5" s="494"/>
      <c r="M5" s="492"/>
      <c r="N5" s="494"/>
      <c r="O5" s="500"/>
      <c r="P5" s="502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03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04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505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506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505" t="s">
        <v>27</v>
      </c>
      <c r="B17" s="103" t="s">
        <v>17</v>
      </c>
      <c r="C17" s="191">
        <v>5</v>
      </c>
      <c r="D17" s="515" t="s">
        <v>26</v>
      </c>
      <c r="E17" s="513" t="s">
        <v>26</v>
      </c>
      <c r="F17" s="521" t="s">
        <v>26</v>
      </c>
      <c r="G17" s="172">
        <v>1</v>
      </c>
      <c r="H17" s="193">
        <v>0</v>
      </c>
      <c r="I17" s="523" t="s">
        <v>26</v>
      </c>
      <c r="J17" s="195">
        <v>0</v>
      </c>
      <c r="K17" s="176">
        <v>1</v>
      </c>
      <c r="L17" s="513" t="s">
        <v>26</v>
      </c>
      <c r="M17" s="515" t="s">
        <v>26</v>
      </c>
      <c r="N17" s="513" t="s">
        <v>26</v>
      </c>
      <c r="O17" s="517" t="s">
        <v>26</v>
      </c>
      <c r="P17" s="209">
        <f>SUM(C17:O17)</f>
        <v>7</v>
      </c>
    </row>
    <row r="18" spans="1:16" ht="15.75" thickBot="1">
      <c r="A18" s="506"/>
      <c r="B18" s="105" t="s">
        <v>28</v>
      </c>
      <c r="C18" s="197">
        <f>C17/C10*100%</f>
        <v>1.4409221902017291E-2</v>
      </c>
      <c r="D18" s="516"/>
      <c r="E18" s="514"/>
      <c r="F18" s="522"/>
      <c r="G18" s="210">
        <f t="shared" ref="G18:H18" si="7">G17/G10*100%</f>
        <v>3.125E-2</v>
      </c>
      <c r="H18" s="211">
        <f t="shared" si="7"/>
        <v>0</v>
      </c>
      <c r="I18" s="524"/>
      <c r="J18" s="212">
        <f t="shared" ref="J18:K18" si="8">J17/J10*100%</f>
        <v>0</v>
      </c>
      <c r="K18" s="213">
        <f t="shared" si="8"/>
        <v>1</v>
      </c>
      <c r="L18" s="514"/>
      <c r="M18" s="516"/>
      <c r="N18" s="514"/>
      <c r="O18" s="518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505" t="s">
        <v>33</v>
      </c>
      <c r="B21" s="467" t="s">
        <v>47</v>
      </c>
      <c r="C21" s="519"/>
      <c r="D21" s="515"/>
      <c r="E21" s="513"/>
      <c r="F21" s="521"/>
      <c r="G21" s="527"/>
      <c r="H21" s="529"/>
      <c r="I21" s="523"/>
      <c r="J21" s="531"/>
      <c r="K21" s="533"/>
      <c r="L21" s="513"/>
      <c r="M21" s="515"/>
      <c r="N21" s="513"/>
      <c r="O21" s="517"/>
      <c r="P21" s="525"/>
    </row>
    <row r="22" spans="1:16" ht="9.75" customHeight="1" thickBot="1">
      <c r="A22" s="506"/>
      <c r="B22" s="468"/>
      <c r="C22" s="520"/>
      <c r="D22" s="516"/>
      <c r="E22" s="514"/>
      <c r="F22" s="522"/>
      <c r="G22" s="528"/>
      <c r="H22" s="530"/>
      <c r="I22" s="524"/>
      <c r="J22" s="532"/>
      <c r="K22" s="534"/>
      <c r="L22" s="514"/>
      <c r="M22" s="516"/>
      <c r="N22" s="514"/>
      <c r="O22" s="518"/>
      <c r="P22" s="526"/>
    </row>
    <row r="23" spans="1:16" ht="12.75" customHeight="1">
      <c r="A23" s="505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506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505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506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505" t="s">
        <v>36</v>
      </c>
      <c r="B27" s="100" t="s">
        <v>17</v>
      </c>
      <c r="C27" s="519" t="s">
        <v>26</v>
      </c>
      <c r="D27" s="515" t="s">
        <v>26</v>
      </c>
      <c r="E27" s="513" t="s">
        <v>26</v>
      </c>
      <c r="F27" s="521" t="s">
        <v>26</v>
      </c>
      <c r="G27" s="527" t="s">
        <v>26</v>
      </c>
      <c r="H27" s="535" t="s">
        <v>26</v>
      </c>
      <c r="I27" s="523" t="s">
        <v>26</v>
      </c>
      <c r="J27" s="531" t="s">
        <v>26</v>
      </c>
      <c r="K27" s="533" t="s">
        <v>26</v>
      </c>
      <c r="L27" s="513" t="s">
        <v>26</v>
      </c>
      <c r="M27" s="515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506"/>
      <c r="B28" s="101" t="s">
        <v>28</v>
      </c>
      <c r="C28" s="543"/>
      <c r="D28" s="542"/>
      <c r="E28" s="541"/>
      <c r="F28" s="537"/>
      <c r="G28" s="544"/>
      <c r="H28" s="536"/>
      <c r="I28" s="538"/>
      <c r="J28" s="539"/>
      <c r="K28" s="540"/>
      <c r="L28" s="541"/>
      <c r="M28" s="542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73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586" t="s">
        <v>49</v>
      </c>
      <c r="D4" s="588" t="s">
        <v>3</v>
      </c>
      <c r="E4" s="582" t="s">
        <v>4</v>
      </c>
      <c r="F4" s="590" t="s">
        <v>5</v>
      </c>
      <c r="G4" s="592" t="s">
        <v>6</v>
      </c>
      <c r="H4" s="580" t="s">
        <v>7</v>
      </c>
      <c r="I4" s="582" t="s">
        <v>8</v>
      </c>
      <c r="J4" s="584" t="s">
        <v>9</v>
      </c>
      <c r="K4" s="590" t="s">
        <v>10</v>
      </c>
      <c r="L4" s="596" t="s">
        <v>11</v>
      </c>
      <c r="M4" s="598" t="s">
        <v>12</v>
      </c>
      <c r="N4" s="594" t="s">
        <v>13</v>
      </c>
      <c r="O4" s="590" t="s">
        <v>14</v>
      </c>
      <c r="P4" s="454" t="s">
        <v>15</v>
      </c>
    </row>
    <row r="5" spans="1:16" ht="39.75" customHeight="1" thickBot="1">
      <c r="A5" s="458"/>
      <c r="B5" s="462"/>
      <c r="C5" s="587"/>
      <c r="D5" s="589"/>
      <c r="E5" s="583"/>
      <c r="F5" s="591"/>
      <c r="G5" s="593"/>
      <c r="H5" s="581"/>
      <c r="I5" s="583"/>
      <c r="J5" s="585"/>
      <c r="K5" s="591"/>
      <c r="L5" s="597"/>
      <c r="M5" s="599"/>
      <c r="N5" s="595"/>
      <c r="O5" s="591"/>
      <c r="P5" s="455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78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79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45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46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45" t="s">
        <v>27</v>
      </c>
      <c r="B17" s="103" t="s">
        <v>17</v>
      </c>
      <c r="C17" s="77">
        <v>50</v>
      </c>
      <c r="D17" s="549" t="s">
        <v>26</v>
      </c>
      <c r="E17" s="551" t="s">
        <v>26</v>
      </c>
      <c r="F17" s="561" t="s">
        <v>26</v>
      </c>
      <c r="G17" s="317">
        <v>1</v>
      </c>
      <c r="H17" s="365">
        <v>5</v>
      </c>
      <c r="I17" s="551" t="s">
        <v>26</v>
      </c>
      <c r="J17" s="305">
        <v>1</v>
      </c>
      <c r="K17" s="113">
        <v>0</v>
      </c>
      <c r="L17" s="563" t="s">
        <v>26</v>
      </c>
      <c r="M17" s="569" t="s">
        <v>26</v>
      </c>
      <c r="N17" s="555" t="s">
        <v>26</v>
      </c>
      <c r="O17" s="557" t="s">
        <v>26</v>
      </c>
      <c r="P17" s="70">
        <f>SUM(C17:O17)</f>
        <v>57</v>
      </c>
    </row>
    <row r="18" spans="1:16" ht="11.25" customHeight="1" thickBot="1">
      <c r="A18" s="546"/>
      <c r="B18" s="105" t="s">
        <v>28</v>
      </c>
      <c r="C18" s="76">
        <f>C17/C10*100%</f>
        <v>0.15625</v>
      </c>
      <c r="D18" s="577"/>
      <c r="E18" s="574"/>
      <c r="F18" s="562"/>
      <c r="G18" s="324">
        <f t="shared" ref="G18:H18" si="9">G17/G10*100%</f>
        <v>1.6666666666666666E-2</v>
      </c>
      <c r="H18" s="368">
        <f t="shared" si="9"/>
        <v>0.3125</v>
      </c>
      <c r="I18" s="574"/>
      <c r="J18" s="308">
        <f t="shared" ref="J18:K18" si="10">J17/J10*100%</f>
        <v>2.564102564102564E-2</v>
      </c>
      <c r="K18" s="76">
        <f t="shared" si="10"/>
        <v>0</v>
      </c>
      <c r="L18" s="564"/>
      <c r="M18" s="575"/>
      <c r="N18" s="556"/>
      <c r="O18" s="558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45" t="s">
        <v>33</v>
      </c>
      <c r="B21" s="467" t="s">
        <v>47</v>
      </c>
      <c r="C21" s="547"/>
      <c r="D21" s="549"/>
      <c r="E21" s="551"/>
      <c r="F21" s="561"/>
      <c r="G21" s="553"/>
      <c r="H21" s="572"/>
      <c r="I21" s="551"/>
      <c r="J21" s="559"/>
      <c r="K21" s="561"/>
      <c r="L21" s="563"/>
      <c r="M21" s="569"/>
      <c r="N21" s="555"/>
      <c r="O21" s="557"/>
      <c r="P21" s="473"/>
    </row>
    <row r="22" spans="1:16" ht="8.25" customHeight="1" thickBot="1">
      <c r="A22" s="546"/>
      <c r="B22" s="468"/>
      <c r="C22" s="576"/>
      <c r="D22" s="577"/>
      <c r="E22" s="574"/>
      <c r="F22" s="562"/>
      <c r="G22" s="571"/>
      <c r="H22" s="573"/>
      <c r="I22" s="574"/>
      <c r="J22" s="560"/>
      <c r="K22" s="562"/>
      <c r="L22" s="564"/>
      <c r="M22" s="575"/>
      <c r="N22" s="556"/>
      <c r="O22" s="558"/>
      <c r="P22" s="474"/>
    </row>
    <row r="23" spans="1:16" ht="12" customHeight="1">
      <c r="A23" s="545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46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45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46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45" t="s">
        <v>36</v>
      </c>
      <c r="B27" s="100" t="s">
        <v>17</v>
      </c>
      <c r="C27" s="547" t="s">
        <v>26</v>
      </c>
      <c r="D27" s="549" t="s">
        <v>26</v>
      </c>
      <c r="E27" s="551" t="s">
        <v>26</v>
      </c>
      <c r="F27" s="243">
        <v>1</v>
      </c>
      <c r="G27" s="553" t="s">
        <v>26</v>
      </c>
      <c r="H27" s="565" t="s">
        <v>26</v>
      </c>
      <c r="I27" s="551" t="s">
        <v>26</v>
      </c>
      <c r="J27" s="559" t="s">
        <v>26</v>
      </c>
      <c r="K27" s="243">
        <v>1</v>
      </c>
      <c r="L27" s="563" t="s">
        <v>26</v>
      </c>
      <c r="M27" s="569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46"/>
      <c r="B28" s="101" t="s">
        <v>28</v>
      </c>
      <c r="C28" s="548"/>
      <c r="D28" s="550"/>
      <c r="E28" s="552"/>
      <c r="F28" s="245">
        <f t="shared" ref="F28" si="14">F27/F9*100%</f>
        <v>7.1428571428571425E-2</v>
      </c>
      <c r="G28" s="554"/>
      <c r="H28" s="566"/>
      <c r="I28" s="552"/>
      <c r="J28" s="567"/>
      <c r="K28" s="245">
        <f t="shared" ref="K28" si="15">K27/K9*100%</f>
        <v>3.4482758620689655E-2</v>
      </c>
      <c r="L28" s="568"/>
      <c r="M28" s="570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81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586" t="s">
        <v>43</v>
      </c>
      <c r="D4" s="586" t="s">
        <v>3</v>
      </c>
      <c r="E4" s="586" t="s">
        <v>4</v>
      </c>
      <c r="F4" s="586" t="s">
        <v>5</v>
      </c>
      <c r="G4" s="586" t="s">
        <v>6</v>
      </c>
      <c r="H4" s="586" t="s">
        <v>7</v>
      </c>
      <c r="I4" s="586" t="s">
        <v>8</v>
      </c>
      <c r="J4" s="586" t="s">
        <v>9</v>
      </c>
      <c r="K4" s="586" t="s">
        <v>10</v>
      </c>
      <c r="L4" s="586" t="s">
        <v>11</v>
      </c>
      <c r="M4" s="586" t="s">
        <v>12</v>
      </c>
      <c r="N4" s="586" t="s">
        <v>13</v>
      </c>
      <c r="O4" s="586" t="s">
        <v>14</v>
      </c>
      <c r="P4" s="605" t="s">
        <v>15</v>
      </c>
    </row>
    <row r="5" spans="1:16" ht="36.75" customHeight="1" thickBot="1">
      <c r="A5" s="458"/>
      <c r="B5" s="462"/>
      <c r="C5" s="587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606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78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79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3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04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45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61" t="s">
        <v>26</v>
      </c>
      <c r="F15" s="561" t="s">
        <v>26</v>
      </c>
      <c r="G15" s="68">
        <f>'1 квартал 2014г.'!G17+'2 квартал 2014г.'!G17</f>
        <v>2</v>
      </c>
      <c r="H15" s="68" t="e">
        <f>#REF!+#REF!</f>
        <v>#REF!</v>
      </c>
      <c r="I15" s="561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61" t="s">
        <v>26</v>
      </c>
      <c r="M15" s="561" t="s">
        <v>26</v>
      </c>
      <c r="N15" s="561" t="s">
        <v>26</v>
      </c>
      <c r="O15" s="557" t="s">
        <v>26</v>
      </c>
      <c r="P15" s="102" t="e">
        <f>SUM(C15:O15)</f>
        <v>#REF!</v>
      </c>
    </row>
    <row r="16" spans="1:16" ht="11.25" customHeight="1" thickBot="1">
      <c r="A16" s="546"/>
      <c r="B16" s="101" t="s">
        <v>28</v>
      </c>
      <c r="C16" s="90">
        <f>C15/C7*100%</f>
        <v>8.5403726708074529E-2</v>
      </c>
      <c r="D16" s="91">
        <f>D15/D7*100%</f>
        <v>0</v>
      </c>
      <c r="E16" s="562"/>
      <c r="F16" s="562"/>
      <c r="G16" s="91">
        <f>G15/G7*100%</f>
        <v>1.8518518518518517E-2</v>
      </c>
      <c r="H16" s="91" t="e">
        <f>H15/H7*100%</f>
        <v>#REF!</v>
      </c>
      <c r="I16" s="562"/>
      <c r="J16" s="91">
        <f>J15/J7*100%</f>
        <v>1.3333333333333334E-2</v>
      </c>
      <c r="K16" s="91">
        <f>K15/K7*100%</f>
        <v>2.0408163265306121E-2</v>
      </c>
      <c r="L16" s="562"/>
      <c r="M16" s="562"/>
      <c r="N16" s="562"/>
      <c r="O16" s="558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45" t="s">
        <v>33</v>
      </c>
      <c r="B19" s="467" t="s">
        <v>23</v>
      </c>
      <c r="C19" s="547"/>
      <c r="D19" s="561"/>
      <c r="E19" s="561"/>
      <c r="F19" s="561"/>
      <c r="G19" s="561"/>
      <c r="H19" s="601"/>
      <c r="I19" s="561"/>
      <c r="J19" s="561"/>
      <c r="K19" s="561"/>
      <c r="L19" s="561"/>
      <c r="M19" s="561"/>
      <c r="N19" s="561"/>
      <c r="O19" s="557"/>
      <c r="P19" s="473"/>
    </row>
    <row r="20" spans="1:16" ht="11.25" customHeight="1" thickBot="1">
      <c r="A20" s="546"/>
      <c r="B20" s="468"/>
      <c r="C20" s="576"/>
      <c r="D20" s="562"/>
      <c r="E20" s="562"/>
      <c r="F20" s="562"/>
      <c r="G20" s="562"/>
      <c r="H20" s="602"/>
      <c r="I20" s="562"/>
      <c r="J20" s="562"/>
      <c r="K20" s="562"/>
      <c r="L20" s="562"/>
      <c r="M20" s="562"/>
      <c r="N20" s="562"/>
      <c r="O20" s="558"/>
      <c r="P20" s="474"/>
    </row>
    <row r="21" spans="1:16" ht="15.75" thickBot="1">
      <c r="A21" s="545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46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45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46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45" t="s">
        <v>36</v>
      </c>
      <c r="B25" s="100" t="s">
        <v>17</v>
      </c>
      <c r="C25" s="547" t="s">
        <v>26</v>
      </c>
      <c r="D25" s="561" t="s">
        <v>26</v>
      </c>
      <c r="E25" s="561" t="s">
        <v>26</v>
      </c>
      <c r="F25" s="113">
        <f>'2 квартал 2014г.'!F27</f>
        <v>1</v>
      </c>
      <c r="G25" s="561" t="s">
        <v>26</v>
      </c>
      <c r="H25" s="561" t="s">
        <v>26</v>
      </c>
      <c r="I25" s="561" t="s">
        <v>26</v>
      </c>
      <c r="J25" s="561" t="s">
        <v>26</v>
      </c>
      <c r="K25" s="113">
        <f>'2 квартал 2014г.'!K27</f>
        <v>1</v>
      </c>
      <c r="L25" s="561" t="s">
        <v>26</v>
      </c>
      <c r="M25" s="561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46"/>
      <c r="B26" s="101" t="s">
        <v>28</v>
      </c>
      <c r="C26" s="548"/>
      <c r="D26" s="600"/>
      <c r="E26" s="600"/>
      <c r="F26" s="244">
        <f>F25/F7*100%</f>
        <v>4.3478260869565216E-2</v>
      </c>
      <c r="G26" s="600"/>
      <c r="H26" s="600"/>
      <c r="I26" s="600"/>
      <c r="J26" s="600"/>
      <c r="K26" s="244">
        <f>K25/K7*100%</f>
        <v>2.0408163265306121E-2</v>
      </c>
      <c r="L26" s="600"/>
      <c r="M26" s="600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84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586" t="s">
        <v>49</v>
      </c>
      <c r="D4" s="590" t="s">
        <v>3</v>
      </c>
      <c r="E4" s="590" t="s">
        <v>4</v>
      </c>
      <c r="F4" s="590" t="s">
        <v>5</v>
      </c>
      <c r="G4" s="590" t="s">
        <v>6</v>
      </c>
      <c r="H4" s="590" t="s">
        <v>7</v>
      </c>
      <c r="I4" s="590" t="s">
        <v>8</v>
      </c>
      <c r="J4" s="590" t="s">
        <v>9</v>
      </c>
      <c r="K4" s="590" t="s">
        <v>10</v>
      </c>
      <c r="L4" s="590" t="s">
        <v>11</v>
      </c>
      <c r="M4" s="590" t="s">
        <v>12</v>
      </c>
      <c r="N4" s="590" t="s">
        <v>13</v>
      </c>
      <c r="O4" s="590" t="s">
        <v>14</v>
      </c>
      <c r="P4" s="454" t="s">
        <v>15</v>
      </c>
    </row>
    <row r="5" spans="1:16" ht="23.25" customHeight="1" thickBot="1">
      <c r="A5" s="458"/>
      <c r="B5" s="462"/>
      <c r="C5" s="587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455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78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79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45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46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45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46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45" t="s">
        <v>33</v>
      </c>
      <c r="B21" s="467" t="s">
        <v>47</v>
      </c>
      <c r="C21" s="547"/>
      <c r="D21" s="561"/>
      <c r="E21" s="561"/>
      <c r="F21" s="561"/>
      <c r="G21" s="561"/>
      <c r="H21" s="601"/>
      <c r="I21" s="561"/>
      <c r="J21" s="561"/>
      <c r="K21" s="561"/>
      <c r="L21" s="561"/>
      <c r="M21" s="561"/>
      <c r="N21" s="561"/>
      <c r="O21" s="557"/>
      <c r="P21" s="473"/>
    </row>
    <row r="22" spans="1:16" ht="5.25" customHeight="1" thickBot="1">
      <c r="A22" s="546"/>
      <c r="B22" s="468"/>
      <c r="C22" s="576"/>
      <c r="D22" s="562"/>
      <c r="E22" s="562"/>
      <c r="F22" s="562"/>
      <c r="G22" s="562"/>
      <c r="H22" s="602"/>
      <c r="I22" s="562"/>
      <c r="J22" s="562"/>
      <c r="K22" s="562"/>
      <c r="L22" s="562"/>
      <c r="M22" s="562"/>
      <c r="N22" s="562"/>
      <c r="O22" s="558"/>
      <c r="P22" s="474"/>
    </row>
    <row r="23" spans="1:16" ht="11.25" customHeight="1">
      <c r="A23" s="545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46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45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46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45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46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85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590" t="s">
        <v>49</v>
      </c>
      <c r="D4" s="590" t="s">
        <v>3</v>
      </c>
      <c r="E4" s="590" t="s">
        <v>4</v>
      </c>
      <c r="F4" s="590" t="s">
        <v>5</v>
      </c>
      <c r="G4" s="590" t="s">
        <v>6</v>
      </c>
      <c r="H4" s="590" t="s">
        <v>7</v>
      </c>
      <c r="I4" s="590" t="s">
        <v>8</v>
      </c>
      <c r="J4" s="590" t="s">
        <v>9</v>
      </c>
      <c r="K4" s="590" t="s">
        <v>10</v>
      </c>
      <c r="L4" s="590" t="s">
        <v>11</v>
      </c>
      <c r="M4" s="590" t="s">
        <v>12</v>
      </c>
      <c r="N4" s="590" t="s">
        <v>13</v>
      </c>
      <c r="O4" s="590" t="s">
        <v>14</v>
      </c>
      <c r="P4" s="454" t="s">
        <v>15</v>
      </c>
    </row>
    <row r="5" spans="1:16" ht="30" customHeight="1" thickBot="1">
      <c r="A5" s="458"/>
      <c r="B5" s="462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455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78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79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45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46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45" t="s">
        <v>27</v>
      </c>
      <c r="B15" s="260" t="s">
        <v>17</v>
      </c>
      <c r="C15" s="77">
        <f>'1 квартал 2014'!C17+'2 квартал 2014г.'!C17+'3квартал 2014'!C17</f>
        <v>86</v>
      </c>
      <c r="D15" s="561" t="s">
        <v>26</v>
      </c>
      <c r="E15" s="561" t="s">
        <v>26</v>
      </c>
      <c r="F15" s="561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61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61" t="s">
        <v>26</v>
      </c>
      <c r="M15" s="561" t="s">
        <v>26</v>
      </c>
      <c r="N15" s="561" t="s">
        <v>26</v>
      </c>
      <c r="O15" s="557" t="s">
        <v>26</v>
      </c>
      <c r="P15" s="70">
        <f>SUM(C15:O15)</f>
        <v>101</v>
      </c>
    </row>
    <row r="16" spans="1:16" ht="10.5" customHeight="1" thickBot="1">
      <c r="A16" s="546"/>
      <c r="B16" s="262" t="s">
        <v>28</v>
      </c>
      <c r="C16" s="76">
        <f>C15/C8*100%</f>
        <v>8.2139446036294167E-2</v>
      </c>
      <c r="D16" s="562"/>
      <c r="E16" s="562"/>
      <c r="F16" s="562"/>
      <c r="G16" s="76">
        <f t="shared" ref="G16:H16" si="5">G15/G8*100%</f>
        <v>2.9411764705882353E-2</v>
      </c>
      <c r="H16" s="76">
        <f t="shared" si="5"/>
        <v>0.1388888888888889</v>
      </c>
      <c r="I16" s="562"/>
      <c r="J16" s="76">
        <f t="shared" ref="J16:K16" si="6">J15/J8*100%</f>
        <v>3.968253968253968E-2</v>
      </c>
      <c r="K16" s="76">
        <f t="shared" si="6"/>
        <v>0.16666666666666666</v>
      </c>
      <c r="L16" s="562"/>
      <c r="M16" s="562"/>
      <c r="N16" s="562"/>
      <c r="O16" s="558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45" t="s">
        <v>33</v>
      </c>
      <c r="B19" s="467" t="s">
        <v>47</v>
      </c>
      <c r="C19" s="547"/>
      <c r="D19" s="561"/>
      <c r="E19" s="561"/>
      <c r="F19" s="561"/>
      <c r="G19" s="561"/>
      <c r="H19" s="601"/>
      <c r="I19" s="561"/>
      <c r="J19" s="561"/>
      <c r="K19" s="561"/>
      <c r="L19" s="561"/>
      <c r="M19" s="561"/>
      <c r="N19" s="561"/>
      <c r="O19" s="557"/>
      <c r="P19" s="607"/>
    </row>
    <row r="20" spans="1:16" ht="9" customHeight="1" thickBot="1">
      <c r="A20" s="546"/>
      <c r="B20" s="468"/>
      <c r="C20" s="576"/>
      <c r="D20" s="562"/>
      <c r="E20" s="562"/>
      <c r="F20" s="562"/>
      <c r="G20" s="562"/>
      <c r="H20" s="602"/>
      <c r="I20" s="562"/>
      <c r="J20" s="562"/>
      <c r="K20" s="562"/>
      <c r="L20" s="562"/>
      <c r="M20" s="562"/>
      <c r="N20" s="562"/>
      <c r="O20" s="558"/>
      <c r="P20" s="608"/>
    </row>
    <row r="21" spans="1:16" ht="11.25" customHeight="1">
      <c r="A21" s="545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46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45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46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45" t="s">
        <v>36</v>
      </c>
      <c r="B25" s="258" t="s">
        <v>17</v>
      </c>
      <c r="C25" s="547" t="s">
        <v>26</v>
      </c>
      <c r="D25" s="561" t="s">
        <v>26</v>
      </c>
      <c r="E25" s="561" t="s">
        <v>26</v>
      </c>
      <c r="F25" s="376">
        <f>'1 квартал 2014'!F27+'2 квартал 2014г.'!F27+'3квартал 2014'!F27</f>
        <v>1</v>
      </c>
      <c r="G25" s="561" t="s">
        <v>26</v>
      </c>
      <c r="H25" s="561" t="s">
        <v>26</v>
      </c>
      <c r="I25" s="561" t="s">
        <v>26</v>
      </c>
      <c r="J25" s="561" t="s">
        <v>26</v>
      </c>
      <c r="K25" s="376">
        <f>'1 квартал 2014'!K27+'2 квартал 2014г.'!K27+'3квартал 2014'!K27</f>
        <v>2</v>
      </c>
      <c r="L25" s="561" t="s">
        <v>26</v>
      </c>
      <c r="M25" s="561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46"/>
      <c r="B26" s="259" t="s">
        <v>28</v>
      </c>
      <c r="C26" s="548"/>
      <c r="D26" s="600"/>
      <c r="E26" s="600"/>
      <c r="F26" s="245">
        <f t="shared" ref="F26" si="10">F25/F7*100%</f>
        <v>3.2258064516129031E-2</v>
      </c>
      <c r="G26" s="600"/>
      <c r="H26" s="600"/>
      <c r="I26" s="600"/>
      <c r="J26" s="600"/>
      <c r="K26" s="245">
        <f t="shared" ref="K26" si="11">K25/K7*100%</f>
        <v>2.5316455696202531E-2</v>
      </c>
      <c r="L26" s="600"/>
      <c r="M26" s="600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</row>
    <row r="2" spans="1:16" ht="15.75">
      <c r="A2" s="456" t="s">
        <v>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</row>
    <row r="3" spans="1:16" ht="16.5" thickBot="1">
      <c r="A3" s="456" t="s">
        <v>77</v>
      </c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</row>
    <row r="4" spans="1:16">
      <c r="A4" s="457"/>
      <c r="B4" s="461"/>
      <c r="C4" s="586" t="s">
        <v>49</v>
      </c>
      <c r="D4" s="588" t="s">
        <v>3</v>
      </c>
      <c r="E4" s="582" t="s">
        <v>4</v>
      </c>
      <c r="F4" s="590" t="s">
        <v>5</v>
      </c>
      <c r="G4" s="592" t="s">
        <v>6</v>
      </c>
      <c r="H4" s="580" t="s">
        <v>7</v>
      </c>
      <c r="I4" s="582" t="s">
        <v>8</v>
      </c>
      <c r="J4" s="584" t="s">
        <v>9</v>
      </c>
      <c r="K4" s="590" t="s">
        <v>10</v>
      </c>
      <c r="L4" s="596" t="s">
        <v>11</v>
      </c>
      <c r="M4" s="598" t="s">
        <v>12</v>
      </c>
      <c r="N4" s="594" t="s">
        <v>13</v>
      </c>
      <c r="O4" s="590" t="s">
        <v>14</v>
      </c>
      <c r="P4" s="454" t="s">
        <v>15</v>
      </c>
    </row>
    <row r="5" spans="1:16" ht="15.75" thickBot="1">
      <c r="A5" s="458"/>
      <c r="B5" s="462"/>
      <c r="C5" s="587"/>
      <c r="D5" s="589"/>
      <c r="E5" s="583"/>
      <c r="F5" s="591"/>
      <c r="G5" s="593"/>
      <c r="H5" s="581"/>
      <c r="I5" s="583"/>
      <c r="J5" s="585"/>
      <c r="K5" s="591"/>
      <c r="L5" s="597"/>
      <c r="M5" s="599"/>
      <c r="N5" s="595"/>
      <c r="O5" s="591"/>
      <c r="P5" s="455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9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10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11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12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11" t="s">
        <v>27</v>
      </c>
      <c r="B17" s="260" t="s">
        <v>17</v>
      </c>
      <c r="C17" s="77">
        <v>5</v>
      </c>
      <c r="D17" s="549" t="s">
        <v>26</v>
      </c>
      <c r="E17" s="551" t="s">
        <v>26</v>
      </c>
      <c r="F17" s="561" t="s">
        <v>26</v>
      </c>
      <c r="G17" s="317">
        <v>1</v>
      </c>
      <c r="H17" s="365">
        <v>0</v>
      </c>
      <c r="I17" s="551" t="s">
        <v>26</v>
      </c>
      <c r="J17" s="305">
        <v>0</v>
      </c>
      <c r="K17" s="264">
        <v>1</v>
      </c>
      <c r="L17" s="563" t="s">
        <v>26</v>
      </c>
      <c r="M17" s="569" t="s">
        <v>26</v>
      </c>
      <c r="N17" s="555" t="s">
        <v>26</v>
      </c>
      <c r="O17" s="557" t="s">
        <v>26</v>
      </c>
      <c r="P17" s="70">
        <f>SUM(C17:O17)</f>
        <v>7</v>
      </c>
    </row>
    <row r="18" spans="1:16" ht="15.75" thickBot="1">
      <c r="A18" s="612"/>
      <c r="B18" s="262" t="s">
        <v>28</v>
      </c>
      <c r="C18" s="76">
        <f>C17/C10*100%</f>
        <v>1.4409221902017291E-2</v>
      </c>
      <c r="D18" s="577"/>
      <c r="E18" s="574"/>
      <c r="F18" s="562"/>
      <c r="G18" s="324">
        <f t="shared" ref="G18:H18" si="7">G17/G10*100%</f>
        <v>3.125E-2</v>
      </c>
      <c r="H18" s="368">
        <f t="shared" si="7"/>
        <v>0</v>
      </c>
      <c r="I18" s="574"/>
      <c r="J18" s="308">
        <f t="shared" ref="J18:K18" si="8">J17/J10*100%</f>
        <v>0</v>
      </c>
      <c r="K18" s="76">
        <f t="shared" si="8"/>
        <v>1</v>
      </c>
      <c r="L18" s="564"/>
      <c r="M18" s="575"/>
      <c r="N18" s="556"/>
      <c r="O18" s="558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11" t="s">
        <v>33</v>
      </c>
      <c r="B21" s="467" t="s">
        <v>47</v>
      </c>
      <c r="C21" s="547"/>
      <c r="D21" s="549"/>
      <c r="E21" s="551"/>
      <c r="F21" s="561"/>
      <c r="G21" s="553"/>
      <c r="H21" s="572"/>
      <c r="I21" s="551"/>
      <c r="J21" s="559"/>
      <c r="K21" s="561"/>
      <c r="L21" s="563"/>
      <c r="M21" s="569"/>
      <c r="N21" s="555"/>
      <c r="O21" s="557"/>
      <c r="P21" s="473"/>
    </row>
    <row r="22" spans="1:16" ht="15.75" thickBot="1">
      <c r="A22" s="612"/>
      <c r="B22" s="468"/>
      <c r="C22" s="576"/>
      <c r="D22" s="577"/>
      <c r="E22" s="574"/>
      <c r="F22" s="562"/>
      <c r="G22" s="571"/>
      <c r="H22" s="573"/>
      <c r="I22" s="574"/>
      <c r="J22" s="560"/>
      <c r="K22" s="562"/>
      <c r="L22" s="564"/>
      <c r="M22" s="575"/>
      <c r="N22" s="556"/>
      <c r="O22" s="558"/>
      <c r="P22" s="474"/>
    </row>
    <row r="23" spans="1:16" ht="22.5">
      <c r="A23" s="611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12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1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12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1" t="s">
        <v>36</v>
      </c>
      <c r="B27" s="258" t="s">
        <v>17</v>
      </c>
      <c r="C27" s="547" t="s">
        <v>26</v>
      </c>
      <c r="D27" s="549" t="s">
        <v>26</v>
      </c>
      <c r="E27" s="551" t="s">
        <v>26</v>
      </c>
      <c r="F27" s="356">
        <v>0</v>
      </c>
      <c r="G27" s="553" t="s">
        <v>26</v>
      </c>
      <c r="H27" s="565" t="s">
        <v>26</v>
      </c>
      <c r="I27" s="551" t="s">
        <v>26</v>
      </c>
      <c r="J27" s="559" t="s">
        <v>26</v>
      </c>
      <c r="K27" s="356">
        <v>0</v>
      </c>
      <c r="L27" s="563" t="s">
        <v>26</v>
      </c>
      <c r="M27" s="569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12"/>
      <c r="B28" s="259" t="s">
        <v>28</v>
      </c>
      <c r="C28" s="548"/>
      <c r="D28" s="550"/>
      <c r="E28" s="552"/>
      <c r="F28" s="357">
        <f t="shared" ref="F28" si="12">F27/F9*100%</f>
        <v>0</v>
      </c>
      <c r="G28" s="554"/>
      <c r="H28" s="566"/>
      <c r="I28" s="552"/>
      <c r="J28" s="567"/>
      <c r="K28" s="357">
        <f t="shared" ref="K28" si="13">K27/K9*100%</f>
        <v>0</v>
      </c>
      <c r="L28" s="568"/>
      <c r="M28" s="570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O39" sqref="O39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customWidth="1"/>
    <col min="5" max="5" width="7.28515625" style="393" customWidth="1"/>
    <col min="6" max="6" width="6.7109375" style="393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56" t="s">
        <v>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</row>
    <row r="2" spans="1:13" ht="30.75" customHeight="1">
      <c r="A2" s="630" t="s">
        <v>103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  <c r="M2" s="630"/>
    </row>
    <row r="3" spans="1:13" ht="15.75" customHeight="1">
      <c r="A3" s="631" t="s">
        <v>104</v>
      </c>
      <c r="B3" s="631"/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</row>
    <row r="4" spans="1:13" s="393" customFormat="1" ht="15.75" customHeight="1" thickBot="1">
      <c r="A4" s="397"/>
      <c r="B4" s="397"/>
      <c r="C4" s="397"/>
      <c r="D4" s="429"/>
      <c r="E4" s="429"/>
      <c r="F4" s="429"/>
      <c r="G4" s="397"/>
      <c r="H4" s="397"/>
      <c r="I4" s="397"/>
      <c r="J4" s="397"/>
      <c r="K4" s="397"/>
    </row>
    <row r="5" spans="1:13" ht="15" customHeight="1">
      <c r="A5" s="632" t="s">
        <v>58</v>
      </c>
      <c r="B5" s="617"/>
      <c r="C5" s="605"/>
      <c r="D5" s="431" t="s">
        <v>100</v>
      </c>
      <c r="E5" s="431" t="s">
        <v>101</v>
      </c>
      <c r="F5" s="431" t="s">
        <v>102</v>
      </c>
      <c r="G5" s="613" t="s">
        <v>50</v>
      </c>
      <c r="H5" s="613" t="s">
        <v>51</v>
      </c>
      <c r="I5" s="613" t="s">
        <v>52</v>
      </c>
      <c r="J5" s="613" t="s">
        <v>53</v>
      </c>
      <c r="K5" s="613" t="s">
        <v>54</v>
      </c>
      <c r="L5" s="613" t="s">
        <v>92</v>
      </c>
      <c r="M5" s="613" t="s">
        <v>93</v>
      </c>
    </row>
    <row r="6" spans="1:13" ht="5.25" customHeight="1" thickBot="1">
      <c r="A6" s="633"/>
      <c r="B6" s="618"/>
      <c r="C6" s="619"/>
      <c r="D6" s="430"/>
      <c r="E6" s="430"/>
      <c r="F6" s="430"/>
      <c r="G6" s="614"/>
      <c r="H6" s="614"/>
      <c r="I6" s="614"/>
      <c r="J6" s="614"/>
      <c r="K6" s="614"/>
      <c r="L6" s="614"/>
      <c r="M6" s="614"/>
    </row>
    <row r="7" spans="1:13" s="393" customFormat="1" ht="0.75" customHeight="1" thickBot="1">
      <c r="A7" s="398"/>
      <c r="B7" s="399" t="s">
        <v>96</v>
      </c>
      <c r="C7" s="401"/>
      <c r="D7" s="401"/>
      <c r="E7" s="401"/>
      <c r="F7" s="401"/>
      <c r="G7" s="402">
        <v>1</v>
      </c>
      <c r="H7" s="402">
        <f>G25</f>
        <v>2</v>
      </c>
      <c r="I7" s="408">
        <f>H25</f>
        <v>2</v>
      </c>
      <c r="J7" s="408">
        <f>H25</f>
        <v>2</v>
      </c>
      <c r="K7" s="408">
        <f>J25</f>
        <v>4</v>
      </c>
      <c r="L7" s="408">
        <f>J25</f>
        <v>4</v>
      </c>
      <c r="M7" s="408">
        <f>L25</f>
        <v>1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32">
        <v>5</v>
      </c>
      <c r="H8" s="434">
        <v>15</v>
      </c>
      <c r="I8" s="440">
        <f>G8+H8</f>
        <v>20</v>
      </c>
      <c r="J8" s="414">
        <v>22</v>
      </c>
      <c r="K8" s="415">
        <f>G8+H8+J8</f>
        <v>42</v>
      </c>
      <c r="L8" s="414">
        <v>21</v>
      </c>
      <c r="M8" s="415">
        <f>I8+J8+L8</f>
        <v>63</v>
      </c>
    </row>
    <row r="9" spans="1:13" ht="15" customHeight="1">
      <c r="A9" s="410"/>
      <c r="B9" s="622" t="s">
        <v>56</v>
      </c>
      <c r="C9" s="26" t="s">
        <v>17</v>
      </c>
      <c r="D9" s="26">
        <v>0</v>
      </c>
      <c r="E9" s="26">
        <v>0</v>
      </c>
      <c r="F9" s="26">
        <v>0</v>
      </c>
      <c r="G9" s="276">
        <v>5</v>
      </c>
      <c r="H9" s="86">
        <v>5</v>
      </c>
      <c r="I9" s="441">
        <f>G9+H9</f>
        <v>10</v>
      </c>
      <c r="J9" s="416">
        <v>19</v>
      </c>
      <c r="K9" s="417">
        <f>G9+H9+J9</f>
        <v>29</v>
      </c>
      <c r="L9" s="416">
        <v>11</v>
      </c>
      <c r="M9" s="417">
        <f>I9+J9+L9</f>
        <v>40</v>
      </c>
    </row>
    <row r="10" spans="1:13" ht="15.75" thickBot="1">
      <c r="A10" s="411"/>
      <c r="B10" s="623"/>
      <c r="C10" s="251" t="s">
        <v>28</v>
      </c>
      <c r="D10" s="428"/>
      <c r="E10" s="428"/>
      <c r="F10" s="428"/>
      <c r="G10" s="395">
        <f>G9/G8*100</f>
        <v>100</v>
      </c>
      <c r="H10" s="395">
        <f>H9/H8*100</f>
        <v>33.333333333333329</v>
      </c>
      <c r="I10" s="442">
        <f>I9/I8*100</f>
        <v>50</v>
      </c>
      <c r="J10" s="418">
        <f>J9/J8*100</f>
        <v>86.36363636363636</v>
      </c>
      <c r="K10" s="419">
        <f t="shared" ref="K10:M10" si="0">K9/K8*100</f>
        <v>69.047619047619051</v>
      </c>
      <c r="L10" s="418">
        <f>L9/L8*100</f>
        <v>52.380952380952387</v>
      </c>
      <c r="M10" s="419">
        <f t="shared" si="0"/>
        <v>63.492063492063487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276">
        <f>SUM(D11:F11)</f>
        <v>0</v>
      </c>
      <c r="H11" s="435">
        <v>15</v>
      </c>
      <c r="I11" s="443">
        <f>G11+H11</f>
        <v>15</v>
      </c>
      <c r="J11" s="416">
        <v>22</v>
      </c>
      <c r="K11" s="417">
        <f>G11+H11+J11</f>
        <v>37</v>
      </c>
      <c r="L11" s="416">
        <v>21</v>
      </c>
      <c r="M11" s="417">
        <f>I11+J11+L11</f>
        <v>58</v>
      </c>
    </row>
    <row r="12" spans="1:13" ht="15.75" thickBot="1">
      <c r="A12" s="410"/>
      <c r="B12" s="256"/>
      <c r="C12" s="251" t="s">
        <v>28</v>
      </c>
      <c r="D12" s="428"/>
      <c r="E12" s="428"/>
      <c r="F12" s="428"/>
      <c r="G12" s="403">
        <f>G11/G8*100%</f>
        <v>0</v>
      </c>
      <c r="H12" s="395">
        <f>H11/H8*100</f>
        <v>100</v>
      </c>
      <c r="I12" s="442">
        <f>I11/I11*100</f>
        <v>100</v>
      </c>
      <c r="J12" s="418">
        <f>J11/J8*100</f>
        <v>100</v>
      </c>
      <c r="K12" s="419">
        <f t="shared" ref="K12:M12" si="1">K11/K11*100</f>
        <v>100</v>
      </c>
      <c r="L12" s="418">
        <f>L11/L8*100</f>
        <v>100</v>
      </c>
      <c r="M12" s="419">
        <f t="shared" si="1"/>
        <v>100</v>
      </c>
    </row>
    <row r="13" spans="1:13" ht="15" customHeight="1">
      <c r="A13" s="410"/>
      <c r="B13" s="624" t="s">
        <v>20</v>
      </c>
      <c r="C13" s="26" t="s">
        <v>17</v>
      </c>
      <c r="D13" s="26">
        <v>0</v>
      </c>
      <c r="E13" s="26">
        <v>0</v>
      </c>
      <c r="F13" s="26">
        <v>0</v>
      </c>
      <c r="G13" s="276">
        <v>5</v>
      </c>
      <c r="H13" s="435">
        <v>5</v>
      </c>
      <c r="I13" s="443">
        <f>G13+H13</f>
        <v>10</v>
      </c>
      <c r="J13" s="416">
        <v>19</v>
      </c>
      <c r="K13" s="417">
        <f>G13+H13+J13</f>
        <v>29</v>
      </c>
      <c r="L13" s="416">
        <v>11</v>
      </c>
      <c r="M13" s="417">
        <f>I13+J13+L13</f>
        <v>40</v>
      </c>
    </row>
    <row r="14" spans="1:13" ht="15.75" customHeight="1" thickBot="1">
      <c r="A14" s="411"/>
      <c r="B14" s="625"/>
      <c r="C14" s="251" t="s">
        <v>28</v>
      </c>
      <c r="D14" s="428"/>
      <c r="E14" s="428"/>
      <c r="F14" s="428"/>
      <c r="G14" s="281" t="e">
        <f>G13/G11*100%</f>
        <v>#DIV/0!</v>
      </c>
      <c r="H14" s="395">
        <f t="shared" ref="H14:M14" si="2">H13/H11*100</f>
        <v>33.333333333333329</v>
      </c>
      <c r="I14" s="442">
        <f t="shared" si="2"/>
        <v>66.666666666666657</v>
      </c>
      <c r="J14" s="418">
        <f t="shared" si="2"/>
        <v>86.36363636363636</v>
      </c>
      <c r="K14" s="419">
        <f t="shared" si="2"/>
        <v>78.378378378378372</v>
      </c>
      <c r="L14" s="418">
        <f t="shared" si="2"/>
        <v>52.380952380952387</v>
      </c>
      <c r="M14" s="419">
        <f t="shared" si="2"/>
        <v>68.965517241379317</v>
      </c>
    </row>
    <row r="15" spans="1:13">
      <c r="A15" s="412" t="s">
        <v>61</v>
      </c>
      <c r="B15" s="615" t="s">
        <v>27</v>
      </c>
      <c r="C15" s="26" t="s">
        <v>17</v>
      </c>
      <c r="D15" s="26">
        <v>0</v>
      </c>
      <c r="E15" s="26">
        <v>0</v>
      </c>
      <c r="F15" s="26">
        <v>0</v>
      </c>
      <c r="G15" s="276">
        <f>SUM(D15:F15)</f>
        <v>0</v>
      </c>
      <c r="H15" s="435">
        <v>0</v>
      </c>
      <c r="I15" s="443">
        <f>G15+H15</f>
        <v>0</v>
      </c>
      <c r="J15" s="416">
        <v>0</v>
      </c>
      <c r="K15" s="417">
        <f>G15+H15+J15</f>
        <v>0</v>
      </c>
      <c r="L15" s="416">
        <v>0</v>
      </c>
      <c r="M15" s="417">
        <f>I15+J15+L15</f>
        <v>0</v>
      </c>
    </row>
    <row r="16" spans="1:13" ht="15.75" customHeight="1" thickBot="1">
      <c r="A16" s="411"/>
      <c r="B16" s="616"/>
      <c r="C16" s="251" t="s">
        <v>28</v>
      </c>
      <c r="D16" s="428"/>
      <c r="E16" s="428"/>
      <c r="F16" s="428"/>
      <c r="G16" s="281">
        <f>G15/G8*100%</f>
        <v>0</v>
      </c>
      <c r="H16" s="395">
        <f>H15/H8*100</f>
        <v>0</v>
      </c>
      <c r="I16" s="442">
        <f>I15/I8*100</f>
        <v>0</v>
      </c>
      <c r="J16" s="418">
        <f t="shared" ref="J16:K16" si="3">J15/J8*100</f>
        <v>0</v>
      </c>
      <c r="K16" s="419">
        <f t="shared" si="3"/>
        <v>0</v>
      </c>
      <c r="L16" s="418">
        <f t="shared" ref="L16:M16" si="4">L15/L8*100</f>
        <v>0</v>
      </c>
      <c r="M16" s="419">
        <f t="shared" si="4"/>
        <v>0</v>
      </c>
    </row>
    <row r="17" spans="1:13" ht="53.25" thickBot="1">
      <c r="A17" s="413" t="s">
        <v>62</v>
      </c>
      <c r="B17" s="253" t="s">
        <v>105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4</v>
      </c>
      <c r="H17" s="444">
        <f>H8+H7-H25</f>
        <v>15</v>
      </c>
      <c r="I17" s="444">
        <f>G17+H17</f>
        <v>19</v>
      </c>
      <c r="J17" s="421">
        <f>J8+H25-J25</f>
        <v>20</v>
      </c>
      <c r="K17" s="415">
        <f>G17+H17+J17</f>
        <v>39</v>
      </c>
      <c r="L17" s="421">
        <f>L8+J25-L25</f>
        <v>24</v>
      </c>
      <c r="M17" s="415">
        <f>I17+J17+L17</f>
        <v>63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33"/>
      <c r="H18" s="437"/>
      <c r="I18" s="445"/>
      <c r="J18" s="424"/>
      <c r="K18" s="423"/>
      <c r="L18" s="424"/>
      <c r="M18" s="423"/>
    </row>
    <row r="19" spans="1:13" ht="15" customHeight="1">
      <c r="A19" s="412" t="s">
        <v>63</v>
      </c>
      <c r="B19" s="615" t="s">
        <v>34</v>
      </c>
      <c r="C19" s="26" t="s">
        <v>17</v>
      </c>
      <c r="D19" s="26">
        <v>0</v>
      </c>
      <c r="E19" s="26">
        <v>0</v>
      </c>
      <c r="F19" s="26">
        <v>0</v>
      </c>
      <c r="G19" s="276">
        <f>SUM(D19:F19)</f>
        <v>0</v>
      </c>
      <c r="H19" s="438">
        <v>2</v>
      </c>
      <c r="I19" s="446">
        <f>G19+H19</f>
        <v>2</v>
      </c>
      <c r="J19" s="416">
        <v>8</v>
      </c>
      <c r="K19" s="417">
        <f>G19+H19+J19</f>
        <v>10</v>
      </c>
      <c r="L19" s="416">
        <v>6</v>
      </c>
      <c r="M19" s="417">
        <f>I19+J19+L19</f>
        <v>16</v>
      </c>
    </row>
    <row r="20" spans="1:13" ht="15.75" thickBot="1">
      <c r="A20" s="411"/>
      <c r="B20" s="616"/>
      <c r="C20" s="251" t="s">
        <v>28</v>
      </c>
      <c r="D20" s="428"/>
      <c r="E20" s="428"/>
      <c r="F20" s="428"/>
      <c r="G20" s="281">
        <f>G19/G17*100%</f>
        <v>0</v>
      </c>
      <c r="H20" s="395">
        <f>H19/H17*100</f>
        <v>13.333333333333334</v>
      </c>
      <c r="I20" s="442">
        <f t="shared" ref="I20:K20" si="5">I19/I17*100</f>
        <v>10.526315789473683</v>
      </c>
      <c r="J20" s="418">
        <f t="shared" si="5"/>
        <v>40</v>
      </c>
      <c r="K20" s="419">
        <f t="shared" si="5"/>
        <v>25.641025641025639</v>
      </c>
      <c r="L20" s="418">
        <f t="shared" ref="L20:M20" si="6">L19/L17*100</f>
        <v>25</v>
      </c>
      <c r="M20" s="419">
        <f t="shared" si="6"/>
        <v>25.396825396825395</v>
      </c>
    </row>
    <row r="21" spans="1:13">
      <c r="A21" s="412" t="s">
        <v>64</v>
      </c>
      <c r="B21" s="615" t="s">
        <v>35</v>
      </c>
      <c r="C21" s="26" t="s">
        <v>17</v>
      </c>
      <c r="D21" s="26">
        <v>0</v>
      </c>
      <c r="E21" s="26">
        <v>0</v>
      </c>
      <c r="F21" s="26">
        <v>0</v>
      </c>
      <c r="G21" s="276">
        <v>4</v>
      </c>
      <c r="H21" s="435">
        <v>13</v>
      </c>
      <c r="I21" s="443">
        <f>G21+H21</f>
        <v>17</v>
      </c>
      <c r="J21" s="420">
        <v>16</v>
      </c>
      <c r="K21" s="417">
        <f>G21+H21+J21</f>
        <v>33</v>
      </c>
      <c r="L21" s="420">
        <v>18</v>
      </c>
      <c r="M21" s="417">
        <f>I21+J21+L21</f>
        <v>51</v>
      </c>
    </row>
    <row r="22" spans="1:13" ht="15.75" thickBot="1">
      <c r="A22" s="411"/>
      <c r="B22" s="616"/>
      <c r="C22" s="251" t="s">
        <v>28</v>
      </c>
      <c r="D22" s="428"/>
      <c r="E22" s="428"/>
      <c r="F22" s="428"/>
      <c r="G22" s="281">
        <f>G21/G17*100%</f>
        <v>1</v>
      </c>
      <c r="H22" s="395">
        <v>0</v>
      </c>
      <c r="I22" s="442">
        <f t="shared" ref="I22:K22" si="7">I21/I17*100</f>
        <v>89.473684210526315</v>
      </c>
      <c r="J22" s="418">
        <f t="shared" si="7"/>
        <v>80</v>
      </c>
      <c r="K22" s="419">
        <f t="shared" si="7"/>
        <v>84.615384615384613</v>
      </c>
      <c r="L22" s="418">
        <f t="shared" ref="L22:M22" si="8">L21/L17*100</f>
        <v>75</v>
      </c>
      <c r="M22" s="419">
        <f t="shared" si="8"/>
        <v>80.952380952380949</v>
      </c>
    </row>
    <row r="23" spans="1:13" ht="15" customHeight="1">
      <c r="A23" s="412" t="s">
        <v>65</v>
      </c>
      <c r="B23" s="615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0">
        <f>SUM(D23:F23)</f>
        <v>0</v>
      </c>
      <c r="H23" s="634">
        <v>0</v>
      </c>
      <c r="I23" s="636" t="s">
        <v>26</v>
      </c>
      <c r="J23" s="626" t="s">
        <v>26</v>
      </c>
      <c r="K23" s="628" t="s">
        <v>26</v>
      </c>
      <c r="L23" s="626" t="s">
        <v>26</v>
      </c>
      <c r="M23" s="628" t="s">
        <v>26</v>
      </c>
    </row>
    <row r="24" spans="1:13" ht="15.75" thickBot="1">
      <c r="A24" s="411"/>
      <c r="B24" s="616"/>
      <c r="C24" s="251" t="s">
        <v>28</v>
      </c>
      <c r="D24" s="400"/>
      <c r="E24" s="400"/>
      <c r="F24" s="400"/>
      <c r="G24" s="621"/>
      <c r="H24" s="635"/>
      <c r="I24" s="637"/>
      <c r="J24" s="627"/>
      <c r="K24" s="629"/>
      <c r="L24" s="627"/>
      <c r="M24" s="629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396">
        <v>2</v>
      </c>
      <c r="H25" s="436">
        <v>2</v>
      </c>
      <c r="I25" s="444">
        <f>H25</f>
        <v>2</v>
      </c>
      <c r="J25" s="425">
        <v>4</v>
      </c>
      <c r="K25" s="425">
        <f>J25</f>
        <v>4</v>
      </c>
      <c r="L25" s="425">
        <v>1</v>
      </c>
      <c r="M25" s="425">
        <f>L25</f>
        <v>1</v>
      </c>
    </row>
    <row r="26" spans="1:13" ht="15" customHeight="1">
      <c r="A26" s="412" t="s">
        <v>67</v>
      </c>
      <c r="B26" s="615" t="s">
        <v>22</v>
      </c>
      <c r="C26" s="26" t="s">
        <v>17</v>
      </c>
      <c r="D26" s="26">
        <v>0</v>
      </c>
      <c r="E26" s="26">
        <v>0</v>
      </c>
      <c r="F26" s="26">
        <v>0</v>
      </c>
      <c r="G26" s="276">
        <v>4</v>
      </c>
      <c r="H26" s="438">
        <v>7</v>
      </c>
      <c r="I26" s="446">
        <f>G26+H26</f>
        <v>11</v>
      </c>
      <c r="J26" s="416">
        <v>0</v>
      </c>
      <c r="K26" s="417">
        <f>G26+H26+J26</f>
        <v>11</v>
      </c>
      <c r="L26" s="416">
        <v>0</v>
      </c>
      <c r="M26" s="417">
        <f>I26+J26+L26</f>
        <v>11</v>
      </c>
    </row>
    <row r="27" spans="1:13" ht="15.75" thickBot="1">
      <c r="A27" s="411"/>
      <c r="B27" s="616"/>
      <c r="C27" s="251" t="s">
        <v>28</v>
      </c>
      <c r="D27" s="428"/>
      <c r="E27" s="428"/>
      <c r="F27" s="428"/>
      <c r="G27" s="281">
        <f>G26/G17*100%</f>
        <v>1</v>
      </c>
      <c r="H27" s="395">
        <f t="shared" ref="H27:K27" si="9">H26/H17*100</f>
        <v>46.666666666666664</v>
      </c>
      <c r="I27" s="442">
        <f t="shared" si="9"/>
        <v>57.894736842105267</v>
      </c>
      <c r="J27" s="418">
        <f t="shared" si="9"/>
        <v>0</v>
      </c>
      <c r="K27" s="419">
        <f t="shared" si="9"/>
        <v>28.205128205128204</v>
      </c>
      <c r="L27" s="418">
        <f t="shared" ref="L27:M27" si="10">L26/L17*100</f>
        <v>0</v>
      </c>
      <c r="M27" s="419">
        <f t="shared" si="10"/>
        <v>17.460317460317459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67">
        <f>SUM(D28:F28)</f>
        <v>0</v>
      </c>
      <c r="H28" s="82">
        <v>0</v>
      </c>
      <c r="I28" s="396" t="s">
        <v>26</v>
      </c>
      <c r="J28" s="422" t="s">
        <v>26</v>
      </c>
      <c r="K28" s="426" t="s">
        <v>26</v>
      </c>
      <c r="L28" s="422" t="s">
        <v>26</v>
      </c>
      <c r="M28" s="426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67">
        <f>SUM(D29:F29)</f>
        <v>0</v>
      </c>
      <c r="H29" s="82">
        <v>0</v>
      </c>
      <c r="I29" s="396" t="s">
        <v>26</v>
      </c>
      <c r="J29" s="422" t="s">
        <v>26</v>
      </c>
      <c r="K29" s="426" t="s">
        <v>26</v>
      </c>
      <c r="L29" s="422" t="s">
        <v>26</v>
      </c>
      <c r="M29" s="426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67">
        <f>SUM(D30:F30)</f>
        <v>0</v>
      </c>
      <c r="H30" s="82" t="s">
        <v>26</v>
      </c>
      <c r="I30" s="396" t="s">
        <v>26</v>
      </c>
      <c r="J30" s="422" t="s">
        <v>26</v>
      </c>
      <c r="K30" s="426" t="s">
        <v>26</v>
      </c>
      <c r="L30" s="422" t="s">
        <v>26</v>
      </c>
      <c r="M30" s="426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67">
        <f>SUM(D31:F31)</f>
        <v>0</v>
      </c>
      <c r="H31" s="439">
        <v>0</v>
      </c>
      <c r="I31" s="447">
        <f>G31+H31</f>
        <v>0</v>
      </c>
      <c r="J31" s="420">
        <v>42</v>
      </c>
      <c r="K31" s="417">
        <f>G31+H31+J31</f>
        <v>42</v>
      </c>
      <c r="L31" s="420">
        <v>26</v>
      </c>
      <c r="M31" s="417">
        <f>I31+J31+L31</f>
        <v>68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67"/>
      <c r="H32" s="82"/>
      <c r="I32" s="396"/>
      <c r="J32" s="427"/>
      <c r="K32" s="421"/>
      <c r="L32" s="427"/>
      <c r="M32" s="421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67">
        <v>12</v>
      </c>
      <c r="H33" s="439">
        <v>15</v>
      </c>
      <c r="I33" s="447">
        <f>G33+H33</f>
        <v>27</v>
      </c>
      <c r="J33" s="427">
        <v>24</v>
      </c>
      <c r="K33" s="421">
        <f>G33+H33+J33</f>
        <v>51</v>
      </c>
      <c r="L33" s="427">
        <v>26</v>
      </c>
      <c r="M33" s="421">
        <f>I33+J33+L33</f>
        <v>77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67">
        <f>SUM(D34:F34)</f>
        <v>0</v>
      </c>
      <c r="H34" s="439">
        <v>0</v>
      </c>
      <c r="I34" s="447">
        <f>G34+H34</f>
        <v>0</v>
      </c>
      <c r="J34" s="427" t="s">
        <v>94</v>
      </c>
      <c r="K34" s="421">
        <f>G34+H34+J34</f>
        <v>0</v>
      </c>
      <c r="L34" s="427">
        <v>0</v>
      </c>
      <c r="M34" s="421">
        <f>I34+J34+L34</f>
        <v>0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67">
        <v>3</v>
      </c>
      <c r="H35" s="439">
        <v>3</v>
      </c>
      <c r="I35" s="447">
        <f>G35+H35</f>
        <v>6</v>
      </c>
      <c r="J35" s="427">
        <v>0</v>
      </c>
      <c r="K35" s="421">
        <f>G35+H35+J35</f>
        <v>6</v>
      </c>
      <c r="L35" s="427">
        <v>2</v>
      </c>
      <c r="M35" s="421">
        <f>I35+J35+L35</f>
        <v>8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</mergeCells>
  <pageMargins left="0.78740157480314965" right="0" top="0.78740157480314965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2018г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2018-06-22T05:51:56Z</dcterms:modified>
</cp:coreProperties>
</file>