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645" windowWidth="14805" windowHeight="747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20г" sheetId="5" r:id="rId9"/>
    <sheet name="4 квартал 2015" sheetId="12" state="hidden" r:id="rId10"/>
  </sheets>
  <calcPr calcId="124519" refMode="R1C1"/>
</workbook>
</file>

<file path=xl/calcChain.xml><?xml version="1.0" encoding="utf-8"?>
<calcChain xmlns="http://schemas.openxmlformats.org/spreadsheetml/2006/main">
  <c r="G7" i="5"/>
  <c r="G17" l="1"/>
  <c r="G30" l="1"/>
  <c r="G29"/>
  <c r="G28"/>
  <c r="G23"/>
  <c r="G19"/>
  <c r="G15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22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M17" s="1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27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H15"/>
  <c r="H10"/>
  <c r="C9"/>
  <c r="P27" l="1"/>
  <c r="E9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<sst xmlns="http://schemas.openxmlformats.org/spreadsheetml/2006/main" count="1040" uniqueCount="106">
  <si>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</si>
  <si>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</si>
  <si>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</si>
  <si>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</si>
  <si>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</si>
  <si>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</si>
  <si>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</si>
  <si>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</si>
  <si>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</si>
  <si>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</si>
  <si>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</si>
  <si>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</si>
  <si>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</si>
  <si>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</si>
  <si>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</si>
  <si>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</si>
  <si>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</si>
  <si>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</si>
  <si>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</si>
  <si>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</si>
  <si>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</si>
  <si>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</si>
  <si>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</si>
  <si>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</si>
  <si>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</si>
  <si>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</si>
  <si>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</si>
  <si>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</si>
  <si>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</si>
  <si>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</si>
  <si>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</si>
  <si>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</si>
  <si>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</si>
  <si>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</si>
  <si>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</si>
  <si>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</si>
  <si>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</si>
  <si>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</si>
  <si>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</si>
  <si>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</si>
  <si>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</si>
  <si>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</si>
  <si>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</si>
  <si>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</si>
  <si>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</si>
  <si>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</si>
  <si>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</si>
  <si>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</si>
  <si>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</si>
  <si>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</si>
  <si>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</si>
  <si>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</si>
  <si>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</si>
  <si>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</si>
  <si>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</si>
  <si>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</si>
  <si>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</si>
  <si>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</si>
  <si>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</si>
  <si>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</si>
  <si>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</si>
  <si>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</si>
  <si>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</si>
  <si>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</si>
  <si>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</si>
  <si>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</si>
  <si>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</si>
  <si>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</si>
  <si>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</si>
  <si>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</si>
  <si>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</si>
  <si>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</si>
  <si>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</si>
  <si>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</si>
  <si>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</si>
  <si>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</si>
  <si>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</si>
  <si>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</si>
  <si>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</si>
  <si>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</si>
  <si>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</si>
  <si>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</si>
  <si>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</si>
  <si>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</si>
  <si>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</si>
  <si>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</si>
  <si>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</si>
  <si>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</si>
  <si>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</si>
  <si>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</si>
  <si>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</si>
  <si>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</si>
  <si>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</si>
  <si>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</si>
  <si>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</si>
  <si>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</si>
  <si>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</si>
  <si>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</si>
  <si>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</si>
  <si>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</si>
  <si>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</si>
  <si>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</si>
  <si>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</si>
  <si>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</si>
  <si>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2019г. (в работе) и   отчетный квартал 2020г. находящихся в работе на момент отчета </t>
  </si>
  <si>
    <t>за 1 квартал   2020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</si>
</sst>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4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94" fillId="0" borderId="17" xfId="0" applyNumberFormat="1" applyFont="1" applyBorder="1" applyAlignment="1">
      <alignment horizontal="center" vertical="center" wrapText="1"/>
    </xf>
    <xf numFmtId="1" fontId="95" fillId="0" borderId="17" xfId="0" applyNumberFormat="1" applyFont="1" applyBorder="1" applyAlignment="1">
      <alignment horizontal="center" vertical="center" wrapText="1"/>
    </xf>
    <xf numFmtId="0" fontId="94" fillId="0" borderId="19" xfId="0" applyFont="1" applyBorder="1" applyAlignment="1">
      <alignment horizontal="center" vertical="center" wrapText="1"/>
    </xf>
    <xf numFmtId="0" fontId="95" fillId="0" borderId="19" xfId="0" applyFont="1" applyBorder="1" applyAlignment="1">
      <alignment horizontal="center" vertical="center" wrapText="1"/>
    </xf>
    <xf numFmtId="1" fontId="94" fillId="0" borderId="19" xfId="0" applyNumberFormat="1" applyFont="1" applyBorder="1" applyAlignment="1">
      <alignment horizontal="center" vertical="center" wrapText="1"/>
    </xf>
    <xf numFmtId="1" fontId="95" fillId="0" borderId="19" xfId="0" applyNumberFormat="1" applyFont="1" applyBorder="1" applyAlignment="1">
      <alignment horizontal="center" vertical="center" wrapText="1"/>
    </xf>
    <xf numFmtId="165" fontId="94" fillId="0" borderId="14" xfId="0" applyNumberFormat="1" applyFont="1" applyBorder="1" applyAlignment="1">
      <alignment horizontal="center" vertical="center" wrapText="1"/>
    </xf>
    <xf numFmtId="165" fontId="95" fillId="0" borderId="14" xfId="0" applyNumberFormat="1" applyFont="1" applyBorder="1" applyAlignment="1">
      <alignment horizontal="center" vertical="center" wrapText="1"/>
    </xf>
    <xf numFmtId="1" fontId="94" fillId="0" borderId="43" xfId="0" applyNumberFormat="1" applyFont="1" applyBorder="1" applyAlignment="1">
      <alignment horizontal="center" vertical="center" wrapText="1"/>
    </xf>
    <xf numFmtId="1" fontId="95" fillId="0" borderId="43" xfId="0" applyNumberFormat="1" applyFont="1" applyBorder="1" applyAlignment="1">
      <alignment horizontal="center" vertical="center" wrapText="1"/>
    </xf>
    <xf numFmtId="1" fontId="95" fillId="0" borderId="21" xfId="0" applyNumberFormat="1" applyFont="1" applyBorder="1" applyAlignment="1">
      <alignment horizontal="center" vertical="center" wrapText="1"/>
    </xf>
    <xf numFmtId="165" fontId="94" fillId="0" borderId="21" xfId="0" applyNumberFormat="1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95" fillId="0" borderId="17" xfId="0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1" fontId="95" fillId="0" borderId="14" xfId="0" applyNumberFormat="1" applyFont="1" applyBorder="1" applyAlignment="1">
      <alignment horizontal="center" vertical="center" wrapText="1"/>
    </xf>
    <xf numFmtId="0" fontId="94" fillId="0" borderId="21" xfId="0" applyFont="1" applyBorder="1" applyAlignment="1">
      <alignment horizontal="center" vertical="center" wrapText="1"/>
    </xf>
    <xf numFmtId="0" fontId="95" fillId="0" borderId="21" xfId="0" applyFont="1" applyBorder="1" applyAlignment="1">
      <alignment horizontal="center" vertical="center" wrapText="1"/>
    </xf>
    <xf numFmtId="165" fontId="95" fillId="0" borderId="21" xfId="0" applyNumberFormat="1" applyFont="1" applyBorder="1" applyAlignment="1">
      <alignment horizontal="center" vertical="center" wrapText="1"/>
    </xf>
    <xf numFmtId="1" fontId="94" fillId="0" borderId="2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94" fillId="0" borderId="36" xfId="0" applyNumberFormat="1" applyFont="1" applyBorder="1" applyAlignment="1">
      <alignment horizontal="center" vertical="center" wrapText="1"/>
    </xf>
    <xf numFmtId="165" fontId="94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4" fillId="0" borderId="36" xfId="0" applyFont="1" applyBorder="1" applyAlignment="1">
      <alignment horizontal="center" vertical="center" wrapText="1"/>
    </xf>
    <xf numFmtId="0" fontId="94" fillId="0" borderId="17" xfId="0" applyFont="1" applyBorder="1" applyAlignment="1">
      <alignment horizontal="center" vertical="center" wrapText="1"/>
    </xf>
    <xf numFmtId="0" fontId="95" fillId="0" borderId="36" xfId="0" applyFont="1" applyBorder="1" applyAlignment="1">
      <alignment horizontal="center" vertical="center" wrapText="1"/>
    </xf>
    <xf numFmtId="0" fontId="95" fillId="0" borderId="17" xfId="0" applyFont="1" applyBorder="1" applyAlignment="1">
      <alignment horizontal="center" vertical="center" wrapText="1"/>
    </xf>
    <xf numFmtId="165" fontId="95" fillId="0" borderId="36" xfId="0" applyNumberFormat="1" applyFont="1" applyBorder="1" applyAlignment="1">
      <alignment horizontal="center" vertical="center" wrapText="1"/>
    </xf>
    <xf numFmtId="165" fontId="95" fillId="0" borderId="17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5.75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6.5" thickBot="1">
      <c r="A3" s="465" t="s">
        <v>2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>
      <c r="A4" s="466"/>
      <c r="B4" s="472"/>
      <c r="C4" s="468" t="s">
        <v>43</v>
      </c>
      <c r="D4" s="468" t="s">
        <v>3</v>
      </c>
      <c r="E4" s="468" t="s">
        <v>4</v>
      </c>
      <c r="F4" s="468" t="s">
        <v>5</v>
      </c>
      <c r="G4" s="468" t="s">
        <v>6</v>
      </c>
      <c r="H4" s="468" t="s">
        <v>7</v>
      </c>
      <c r="I4" s="468" t="s">
        <v>8</v>
      </c>
      <c r="J4" s="470" t="s">
        <v>9</v>
      </c>
      <c r="K4" s="468" t="s">
        <v>10</v>
      </c>
      <c r="L4" s="468" t="s">
        <v>11</v>
      </c>
      <c r="M4" s="468" t="s">
        <v>12</v>
      </c>
      <c r="N4" s="468" t="s">
        <v>13</v>
      </c>
      <c r="O4" s="468" t="s">
        <v>14</v>
      </c>
      <c r="P4" s="477" t="s">
        <v>15</v>
      </c>
    </row>
    <row r="5" spans="1:16" ht="50.25" customHeight="1" thickBot="1">
      <c r="A5" s="467"/>
      <c r="B5" s="473"/>
      <c r="C5" s="469"/>
      <c r="D5" s="469"/>
      <c r="E5" s="469"/>
      <c r="F5" s="469"/>
      <c r="G5" s="469"/>
      <c r="H5" s="469"/>
      <c r="I5" s="469"/>
      <c r="J5" s="471"/>
      <c r="K5" s="469"/>
      <c r="L5" s="469"/>
      <c r="M5" s="469"/>
      <c r="N5" s="469"/>
      <c r="O5" s="469"/>
      <c r="P5" s="478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74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75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9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76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9" t="s">
        <v>27</v>
      </c>
      <c r="B15" s="61" t="s">
        <v>17</v>
      </c>
      <c r="C15" s="63">
        <v>8</v>
      </c>
      <c r="D15" s="58">
        <v>3</v>
      </c>
      <c r="E15" s="453" t="s">
        <v>26</v>
      </c>
      <c r="F15" s="453" t="s">
        <v>26</v>
      </c>
      <c r="G15" s="453" t="s">
        <v>26</v>
      </c>
      <c r="H15" s="58">
        <v>2</v>
      </c>
      <c r="I15" s="453" t="s">
        <v>26</v>
      </c>
      <c r="J15" s="58">
        <v>3</v>
      </c>
      <c r="K15" s="58">
        <v>2</v>
      </c>
      <c r="L15" s="453" t="s">
        <v>26</v>
      </c>
      <c r="M15" s="453" t="s">
        <v>26</v>
      </c>
      <c r="N15" s="453" t="s">
        <v>26</v>
      </c>
      <c r="O15" s="456" t="s">
        <v>26</v>
      </c>
      <c r="P15" s="64">
        <f>SUM(C15:O15)</f>
        <v>18</v>
      </c>
    </row>
    <row r="16" spans="1:16" ht="15.75" thickBot="1">
      <c r="A16" s="450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55"/>
      <c r="F16" s="455"/>
      <c r="G16" s="455"/>
      <c r="H16" s="31">
        <f>H15/H7*100%</f>
        <v>0.2</v>
      </c>
      <c r="I16" s="455"/>
      <c r="J16" s="31">
        <f>J15/J7*100%</f>
        <v>5.6603773584905662E-2</v>
      </c>
      <c r="K16" s="31">
        <f>K15/K7*100%</f>
        <v>7.6923076923076927E-2</v>
      </c>
      <c r="L16" s="455"/>
      <c r="M16" s="455"/>
      <c r="N16" s="455"/>
      <c r="O16" s="457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9" t="s">
        <v>33</v>
      </c>
      <c r="B19" s="460" t="s">
        <v>23</v>
      </c>
      <c r="C19" s="451"/>
      <c r="D19" s="453"/>
      <c r="E19" s="453"/>
      <c r="F19" s="453"/>
      <c r="G19" s="453"/>
      <c r="H19" s="463"/>
      <c r="I19" s="453"/>
      <c r="J19" s="453"/>
      <c r="K19" s="453"/>
      <c r="L19" s="453"/>
      <c r="M19" s="453"/>
      <c r="N19" s="453"/>
      <c r="O19" s="456"/>
      <c r="P19" s="458"/>
    </row>
    <row r="20" spans="1:16" ht="18.75" customHeight="1" thickBot="1">
      <c r="A20" s="450"/>
      <c r="B20" s="461"/>
      <c r="C20" s="462"/>
      <c r="D20" s="455"/>
      <c r="E20" s="455"/>
      <c r="F20" s="455"/>
      <c r="G20" s="455"/>
      <c r="H20" s="464"/>
      <c r="I20" s="455"/>
      <c r="J20" s="455"/>
      <c r="K20" s="455"/>
      <c r="L20" s="455"/>
      <c r="M20" s="455"/>
      <c r="N20" s="455"/>
      <c r="O20" s="457"/>
      <c r="P20" s="459"/>
    </row>
    <row r="21" spans="1:16">
      <c r="A21" s="449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50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9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50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9" t="s">
        <v>36</v>
      </c>
      <c r="B25" s="61" t="s">
        <v>17</v>
      </c>
      <c r="C25" s="451" t="s">
        <v>26</v>
      </c>
      <c r="D25" s="453"/>
      <c r="E25" s="453" t="s">
        <v>26</v>
      </c>
      <c r="F25" s="58">
        <v>1</v>
      </c>
      <c r="G25" s="453" t="s">
        <v>26</v>
      </c>
      <c r="H25" s="453" t="s">
        <v>26</v>
      </c>
      <c r="I25" s="453" t="s">
        <v>26</v>
      </c>
      <c r="J25" s="453" t="s">
        <v>26</v>
      </c>
      <c r="K25" s="453" t="s">
        <v>26</v>
      </c>
      <c r="L25" s="453" t="s">
        <v>26</v>
      </c>
      <c r="M25" s="453" t="s">
        <v>26</v>
      </c>
      <c r="N25" s="453" t="s">
        <v>26</v>
      </c>
      <c r="O25" s="60">
        <v>3</v>
      </c>
      <c r="P25" s="64">
        <f>SUM(C25:O25)</f>
        <v>4</v>
      </c>
    </row>
    <row r="26" spans="1:16" ht="11.25" customHeight="1" thickBot="1">
      <c r="A26" s="450"/>
      <c r="B26" s="62" t="s">
        <v>28</v>
      </c>
      <c r="C26" s="452"/>
      <c r="D26" s="454"/>
      <c r="E26" s="454"/>
      <c r="F26" s="48">
        <f>F25/F7*100%</f>
        <v>7.1428571428571425E-2</v>
      </c>
      <c r="G26" s="454"/>
      <c r="H26" s="454"/>
      <c r="I26" s="454"/>
      <c r="J26" s="454"/>
      <c r="K26" s="454"/>
      <c r="L26" s="454"/>
      <c r="M26" s="454"/>
      <c r="N26" s="454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9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16" ht="18.75">
      <c r="A2" s="489" t="s">
        <v>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16" ht="18.75">
      <c r="A3" s="489" t="s">
        <v>45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</row>
    <row r="4" spans="1:16" ht="19.5" thickBot="1">
      <c r="A4" s="1"/>
    </row>
    <row r="5" spans="1:16" ht="60.75" customHeight="1">
      <c r="A5" s="466"/>
      <c r="B5" s="472"/>
      <c r="C5" s="468" t="s">
        <v>43</v>
      </c>
      <c r="D5" s="468" t="s">
        <v>3</v>
      </c>
      <c r="E5" s="468" t="s">
        <v>4</v>
      </c>
      <c r="F5" s="468" t="s">
        <v>5</v>
      </c>
      <c r="G5" s="468" t="s">
        <v>6</v>
      </c>
      <c r="H5" s="468" t="s">
        <v>7</v>
      </c>
      <c r="I5" s="468" t="s">
        <v>8</v>
      </c>
      <c r="J5" s="468" t="s">
        <v>9</v>
      </c>
      <c r="K5" s="468" t="s">
        <v>10</v>
      </c>
      <c r="L5" s="468" t="s">
        <v>11</v>
      </c>
      <c r="M5" s="468" t="s">
        <v>12</v>
      </c>
      <c r="N5" s="468" t="s">
        <v>13</v>
      </c>
      <c r="O5" s="468" t="s">
        <v>14</v>
      </c>
      <c r="P5" s="477" t="s">
        <v>15</v>
      </c>
    </row>
    <row r="6" spans="1:16" ht="15.75" thickBot="1">
      <c r="A6" s="467"/>
      <c r="B6" s="473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80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81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82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82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83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9" t="s">
        <v>22</v>
      </c>
      <c r="B13" s="481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50"/>
      <c r="B14" s="483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9" t="s">
        <v>27</v>
      </c>
      <c r="B16" s="481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50"/>
      <c r="B17" s="483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9" t="s">
        <v>33</v>
      </c>
      <c r="B20" s="481" t="s">
        <v>23</v>
      </c>
      <c r="C20" s="481"/>
      <c r="D20" s="481"/>
      <c r="E20" s="481"/>
      <c r="F20" s="481"/>
      <c r="G20" s="481"/>
      <c r="H20" s="449"/>
      <c r="I20" s="481"/>
      <c r="J20" s="481"/>
      <c r="K20" s="481"/>
      <c r="L20" s="481"/>
      <c r="M20" s="481"/>
      <c r="N20" s="481"/>
      <c r="O20" s="481"/>
      <c r="P20" s="486"/>
    </row>
    <row r="21" spans="1:16" ht="1.5" customHeight="1" thickBot="1">
      <c r="A21" s="450"/>
      <c r="B21" s="483"/>
      <c r="C21" s="483"/>
      <c r="D21" s="483"/>
      <c r="E21" s="483"/>
      <c r="F21" s="483"/>
      <c r="G21" s="483"/>
      <c r="H21" s="450"/>
      <c r="I21" s="483"/>
      <c r="J21" s="483"/>
      <c r="K21" s="483"/>
      <c r="L21" s="483"/>
      <c r="M21" s="483"/>
      <c r="N21" s="483"/>
      <c r="O21" s="483"/>
      <c r="P21" s="487"/>
    </row>
    <row r="22" spans="1:16" ht="16.5" customHeight="1">
      <c r="A22" s="449" t="s">
        <v>34</v>
      </c>
      <c r="B22" s="484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50"/>
      <c r="B23" s="485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9" t="s">
        <v>35</v>
      </c>
      <c r="B24" s="484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50"/>
      <c r="B25" s="485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9" t="s">
        <v>36</v>
      </c>
      <c r="B26" s="484"/>
      <c r="C26" s="481" t="s">
        <v>26</v>
      </c>
      <c r="D26" s="481" t="s">
        <v>26</v>
      </c>
      <c r="E26" s="481" t="s">
        <v>26</v>
      </c>
      <c r="F26" s="7">
        <v>3</v>
      </c>
      <c r="G26" s="481" t="s">
        <v>26</v>
      </c>
      <c r="H26" s="481" t="s">
        <v>26</v>
      </c>
      <c r="I26" s="7">
        <v>1</v>
      </c>
      <c r="J26" s="481" t="s">
        <v>26</v>
      </c>
      <c r="K26" s="7">
        <v>1</v>
      </c>
      <c r="L26" s="481" t="s">
        <v>26</v>
      </c>
      <c r="M26" s="481" t="s">
        <v>26</v>
      </c>
      <c r="N26" s="481" t="s">
        <v>26</v>
      </c>
      <c r="O26" s="7">
        <v>4</v>
      </c>
      <c r="P26" s="9">
        <v>9</v>
      </c>
    </row>
    <row r="27" spans="1:16" ht="15.75" thickBot="1">
      <c r="A27" s="450"/>
      <c r="B27" s="485"/>
      <c r="C27" s="483"/>
      <c r="D27" s="483"/>
      <c r="E27" s="483"/>
      <c r="F27" s="14">
        <v>-8.3000000000000004E-2</v>
      </c>
      <c r="G27" s="483"/>
      <c r="H27" s="483"/>
      <c r="I27" s="14">
        <v>-4.2000000000000003E-2</v>
      </c>
      <c r="J27" s="483"/>
      <c r="K27" s="14">
        <v>-8.9999999999999993E-3</v>
      </c>
      <c r="L27" s="483"/>
      <c r="M27" s="483"/>
      <c r="N27" s="483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9" t="s">
        <v>42</v>
      </c>
      <c r="B33" s="481"/>
      <c r="C33" s="481">
        <v>53</v>
      </c>
      <c r="D33" s="481">
        <v>11</v>
      </c>
      <c r="E33" s="481">
        <v>2</v>
      </c>
      <c r="F33" s="481">
        <v>4</v>
      </c>
      <c r="G33" s="481">
        <v>29</v>
      </c>
      <c r="H33" s="481">
        <v>0</v>
      </c>
      <c r="I33" s="481">
        <v>0</v>
      </c>
      <c r="J33" s="481">
        <v>0</v>
      </c>
      <c r="K33" s="481">
        <v>3</v>
      </c>
      <c r="L33" s="481">
        <v>0</v>
      </c>
      <c r="M33" s="481">
        <v>0</v>
      </c>
      <c r="N33" s="481">
        <v>9</v>
      </c>
      <c r="O33" s="481">
        <v>12</v>
      </c>
      <c r="P33" s="486">
        <v>123</v>
      </c>
    </row>
    <row r="34" spans="1:16" ht="14.25" customHeight="1">
      <c r="A34" s="476"/>
      <c r="B34" s="482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8"/>
    </row>
    <row r="35" spans="1:16" ht="15.75" hidden="1" thickBot="1">
      <c r="A35" s="450"/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7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3.5" customHeight="1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2.75" customHeight="1" thickBot="1">
      <c r="A3" s="465" t="s">
        <v>77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 ht="15" customHeight="1">
      <c r="A4" s="466"/>
      <c r="B4" s="472"/>
      <c r="C4" s="532" t="s">
        <v>49</v>
      </c>
      <c r="D4" s="534" t="s">
        <v>3</v>
      </c>
      <c r="E4" s="536" t="s">
        <v>4</v>
      </c>
      <c r="F4" s="538" t="s">
        <v>5</v>
      </c>
      <c r="G4" s="540" t="s">
        <v>6</v>
      </c>
      <c r="H4" s="526" t="s">
        <v>7</v>
      </c>
      <c r="I4" s="528" t="s">
        <v>8</v>
      </c>
      <c r="J4" s="530" t="s">
        <v>9</v>
      </c>
      <c r="K4" s="544" t="s">
        <v>10</v>
      </c>
      <c r="L4" s="536" t="s">
        <v>11</v>
      </c>
      <c r="M4" s="534" t="s">
        <v>12</v>
      </c>
      <c r="N4" s="536" t="s">
        <v>13</v>
      </c>
      <c r="O4" s="542" t="s">
        <v>14</v>
      </c>
      <c r="P4" s="544" t="s">
        <v>15</v>
      </c>
    </row>
    <row r="5" spans="1:16" ht="35.25" customHeight="1" thickBot="1">
      <c r="A5" s="467"/>
      <c r="B5" s="473"/>
      <c r="C5" s="533"/>
      <c r="D5" s="535"/>
      <c r="E5" s="537"/>
      <c r="F5" s="539"/>
      <c r="G5" s="541"/>
      <c r="H5" s="527"/>
      <c r="I5" s="529"/>
      <c r="J5" s="531"/>
      <c r="K5" s="545"/>
      <c r="L5" s="537"/>
      <c r="M5" s="535"/>
      <c r="N5" s="537"/>
      <c r="O5" s="543"/>
      <c r="P5" s="545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24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25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90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91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90" t="s">
        <v>27</v>
      </c>
      <c r="B17" s="103" t="s">
        <v>17</v>
      </c>
      <c r="C17" s="191">
        <v>5</v>
      </c>
      <c r="D17" s="494" t="s">
        <v>26</v>
      </c>
      <c r="E17" s="496" t="s">
        <v>26</v>
      </c>
      <c r="F17" s="502" t="s">
        <v>26</v>
      </c>
      <c r="G17" s="172">
        <v>1</v>
      </c>
      <c r="H17" s="193">
        <v>0</v>
      </c>
      <c r="I17" s="508" t="s">
        <v>26</v>
      </c>
      <c r="J17" s="195">
        <v>0</v>
      </c>
      <c r="K17" s="176">
        <v>1</v>
      </c>
      <c r="L17" s="496" t="s">
        <v>26</v>
      </c>
      <c r="M17" s="494" t="s">
        <v>26</v>
      </c>
      <c r="N17" s="496" t="s">
        <v>26</v>
      </c>
      <c r="O17" s="506" t="s">
        <v>26</v>
      </c>
      <c r="P17" s="209">
        <f>SUM(C17:O17)</f>
        <v>7</v>
      </c>
    </row>
    <row r="18" spans="1:16" ht="15.75" thickBot="1">
      <c r="A18" s="491"/>
      <c r="B18" s="105" t="s">
        <v>28</v>
      </c>
      <c r="C18" s="197">
        <f>C17/C10*100%</f>
        <v>1.4409221902017291E-2</v>
      </c>
      <c r="D18" s="504"/>
      <c r="E18" s="505"/>
      <c r="F18" s="523"/>
      <c r="G18" s="210">
        <f t="shared" ref="G18:H18" si="7">G17/G10*100%</f>
        <v>3.125E-2</v>
      </c>
      <c r="H18" s="211">
        <f t="shared" si="7"/>
        <v>0</v>
      </c>
      <c r="I18" s="519"/>
      <c r="J18" s="212">
        <f t="shared" ref="J18:K18" si="8">J17/J10*100%</f>
        <v>0</v>
      </c>
      <c r="K18" s="213">
        <f t="shared" si="8"/>
        <v>1</v>
      </c>
      <c r="L18" s="505"/>
      <c r="M18" s="504"/>
      <c r="N18" s="505"/>
      <c r="O18" s="507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90" t="s">
        <v>33</v>
      </c>
      <c r="B21" s="460" t="s">
        <v>47</v>
      </c>
      <c r="C21" s="492"/>
      <c r="D21" s="494"/>
      <c r="E21" s="496"/>
      <c r="F21" s="502"/>
      <c r="G21" s="498"/>
      <c r="H21" s="517"/>
      <c r="I21" s="508"/>
      <c r="J21" s="510"/>
      <c r="K21" s="512"/>
      <c r="L21" s="496"/>
      <c r="M21" s="494"/>
      <c r="N21" s="496"/>
      <c r="O21" s="506"/>
      <c r="P21" s="514"/>
    </row>
    <row r="22" spans="1:16" ht="9.75" customHeight="1" thickBot="1">
      <c r="A22" s="491"/>
      <c r="B22" s="461"/>
      <c r="C22" s="522"/>
      <c r="D22" s="504"/>
      <c r="E22" s="505"/>
      <c r="F22" s="523"/>
      <c r="G22" s="516"/>
      <c r="H22" s="518"/>
      <c r="I22" s="519"/>
      <c r="J22" s="520"/>
      <c r="K22" s="521"/>
      <c r="L22" s="505"/>
      <c r="M22" s="504"/>
      <c r="N22" s="505"/>
      <c r="O22" s="507"/>
      <c r="P22" s="515"/>
    </row>
    <row r="23" spans="1:16" ht="12.75" customHeight="1">
      <c r="A23" s="490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91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90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91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90" t="s">
        <v>36</v>
      </c>
      <c r="B27" s="100" t="s">
        <v>17</v>
      </c>
      <c r="C27" s="492" t="s">
        <v>26</v>
      </c>
      <c r="D27" s="494" t="s">
        <v>26</v>
      </c>
      <c r="E27" s="496" t="s">
        <v>26</v>
      </c>
      <c r="F27" s="502" t="s">
        <v>26</v>
      </c>
      <c r="G27" s="498" t="s">
        <v>26</v>
      </c>
      <c r="H27" s="500" t="s">
        <v>26</v>
      </c>
      <c r="I27" s="508" t="s">
        <v>26</v>
      </c>
      <c r="J27" s="510" t="s">
        <v>26</v>
      </c>
      <c r="K27" s="512" t="s">
        <v>26</v>
      </c>
      <c r="L27" s="496" t="s">
        <v>26</v>
      </c>
      <c r="M27" s="494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91"/>
      <c r="B28" s="101" t="s">
        <v>28</v>
      </c>
      <c r="C28" s="493"/>
      <c r="D28" s="495"/>
      <c r="E28" s="497"/>
      <c r="F28" s="503"/>
      <c r="G28" s="499"/>
      <c r="H28" s="501"/>
      <c r="I28" s="509"/>
      <c r="J28" s="511"/>
      <c r="K28" s="513"/>
      <c r="L28" s="497"/>
      <c r="M28" s="495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5.75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6.5" thickBot="1">
      <c r="A3" s="465" t="s">
        <v>73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>
      <c r="A4" s="466"/>
      <c r="B4" s="472"/>
      <c r="C4" s="546" t="s">
        <v>49</v>
      </c>
      <c r="D4" s="548" t="s">
        <v>3</v>
      </c>
      <c r="E4" s="550" t="s">
        <v>4</v>
      </c>
      <c r="F4" s="552" t="s">
        <v>5</v>
      </c>
      <c r="G4" s="554" t="s">
        <v>6</v>
      </c>
      <c r="H4" s="566" t="s">
        <v>7</v>
      </c>
      <c r="I4" s="550" t="s">
        <v>8</v>
      </c>
      <c r="J4" s="568" t="s">
        <v>9</v>
      </c>
      <c r="K4" s="552" t="s">
        <v>10</v>
      </c>
      <c r="L4" s="558" t="s">
        <v>11</v>
      </c>
      <c r="M4" s="560" t="s">
        <v>12</v>
      </c>
      <c r="N4" s="556" t="s">
        <v>13</v>
      </c>
      <c r="O4" s="552" t="s">
        <v>14</v>
      </c>
      <c r="P4" s="477" t="s">
        <v>15</v>
      </c>
    </row>
    <row r="5" spans="1:16" ht="39.75" customHeight="1" thickBot="1">
      <c r="A5" s="467"/>
      <c r="B5" s="473"/>
      <c r="C5" s="547"/>
      <c r="D5" s="549"/>
      <c r="E5" s="551"/>
      <c r="F5" s="553"/>
      <c r="G5" s="555"/>
      <c r="H5" s="567"/>
      <c r="I5" s="551"/>
      <c r="J5" s="569"/>
      <c r="K5" s="553"/>
      <c r="L5" s="559"/>
      <c r="M5" s="561"/>
      <c r="N5" s="557"/>
      <c r="O5" s="553"/>
      <c r="P5" s="478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62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63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64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65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64" t="s">
        <v>27</v>
      </c>
      <c r="B17" s="103" t="s">
        <v>17</v>
      </c>
      <c r="C17" s="77">
        <v>50</v>
      </c>
      <c r="D17" s="580" t="s">
        <v>26</v>
      </c>
      <c r="E17" s="582" t="s">
        <v>26</v>
      </c>
      <c r="F17" s="584" t="s">
        <v>26</v>
      </c>
      <c r="G17" s="317">
        <v>1</v>
      </c>
      <c r="H17" s="365">
        <v>5</v>
      </c>
      <c r="I17" s="582" t="s">
        <v>26</v>
      </c>
      <c r="J17" s="305">
        <v>1</v>
      </c>
      <c r="K17" s="113">
        <v>0</v>
      </c>
      <c r="L17" s="570" t="s">
        <v>26</v>
      </c>
      <c r="M17" s="572" t="s">
        <v>26</v>
      </c>
      <c r="N17" s="574" t="s">
        <v>26</v>
      </c>
      <c r="O17" s="576" t="s">
        <v>26</v>
      </c>
      <c r="P17" s="70">
        <f>SUM(C17:O17)</f>
        <v>57</v>
      </c>
    </row>
    <row r="18" spans="1:16" ht="11.25" customHeight="1" thickBot="1">
      <c r="A18" s="565"/>
      <c r="B18" s="105" t="s">
        <v>28</v>
      </c>
      <c r="C18" s="76">
        <f>C17/C10*100%</f>
        <v>0.15625</v>
      </c>
      <c r="D18" s="581"/>
      <c r="E18" s="583"/>
      <c r="F18" s="585"/>
      <c r="G18" s="324">
        <f t="shared" ref="G18:H18" si="9">G17/G10*100%</f>
        <v>1.6666666666666666E-2</v>
      </c>
      <c r="H18" s="368">
        <f t="shared" si="9"/>
        <v>0.3125</v>
      </c>
      <c r="I18" s="583"/>
      <c r="J18" s="308">
        <f t="shared" ref="J18:K18" si="10">J17/J10*100%</f>
        <v>2.564102564102564E-2</v>
      </c>
      <c r="K18" s="76">
        <f t="shared" si="10"/>
        <v>0</v>
      </c>
      <c r="L18" s="571"/>
      <c r="M18" s="573"/>
      <c r="N18" s="575"/>
      <c r="O18" s="577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64" t="s">
        <v>33</v>
      </c>
      <c r="B21" s="460" t="s">
        <v>47</v>
      </c>
      <c r="C21" s="578"/>
      <c r="D21" s="580"/>
      <c r="E21" s="582"/>
      <c r="F21" s="584"/>
      <c r="G21" s="586"/>
      <c r="H21" s="588"/>
      <c r="I21" s="582"/>
      <c r="J21" s="593"/>
      <c r="K21" s="584"/>
      <c r="L21" s="570"/>
      <c r="M21" s="572"/>
      <c r="N21" s="574"/>
      <c r="O21" s="576"/>
      <c r="P21" s="458"/>
    </row>
    <row r="22" spans="1:16" ht="8.25" customHeight="1" thickBot="1">
      <c r="A22" s="565"/>
      <c r="B22" s="461"/>
      <c r="C22" s="579"/>
      <c r="D22" s="581"/>
      <c r="E22" s="583"/>
      <c r="F22" s="585"/>
      <c r="G22" s="587"/>
      <c r="H22" s="589"/>
      <c r="I22" s="583"/>
      <c r="J22" s="597"/>
      <c r="K22" s="585"/>
      <c r="L22" s="571"/>
      <c r="M22" s="573"/>
      <c r="N22" s="575"/>
      <c r="O22" s="577"/>
      <c r="P22" s="459"/>
    </row>
    <row r="23" spans="1:16" ht="12" customHeight="1">
      <c r="A23" s="564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65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64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65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64" t="s">
        <v>36</v>
      </c>
      <c r="B27" s="100" t="s">
        <v>17</v>
      </c>
      <c r="C27" s="578" t="s">
        <v>26</v>
      </c>
      <c r="D27" s="580" t="s">
        <v>26</v>
      </c>
      <c r="E27" s="582" t="s">
        <v>26</v>
      </c>
      <c r="F27" s="243">
        <v>1</v>
      </c>
      <c r="G27" s="586" t="s">
        <v>26</v>
      </c>
      <c r="H27" s="590" t="s">
        <v>26</v>
      </c>
      <c r="I27" s="582" t="s">
        <v>26</v>
      </c>
      <c r="J27" s="593" t="s">
        <v>26</v>
      </c>
      <c r="K27" s="243">
        <v>1</v>
      </c>
      <c r="L27" s="570" t="s">
        <v>26</v>
      </c>
      <c r="M27" s="572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65"/>
      <c r="B28" s="101" t="s">
        <v>28</v>
      </c>
      <c r="C28" s="598"/>
      <c r="D28" s="599"/>
      <c r="E28" s="592"/>
      <c r="F28" s="245">
        <f t="shared" ref="F28" si="14">F27/F9*100%</f>
        <v>7.1428571428571425E-2</v>
      </c>
      <c r="G28" s="600"/>
      <c r="H28" s="591"/>
      <c r="I28" s="592"/>
      <c r="J28" s="594"/>
      <c r="K28" s="245">
        <f t="shared" ref="K28" si="15">K27/K9*100%</f>
        <v>3.4482758620689655E-2</v>
      </c>
      <c r="L28" s="595"/>
      <c r="M28" s="596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5.75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6.5" thickBot="1">
      <c r="A3" s="465" t="s">
        <v>81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>
      <c r="A4" s="466"/>
      <c r="B4" s="472"/>
      <c r="C4" s="546" t="s">
        <v>43</v>
      </c>
      <c r="D4" s="546" t="s">
        <v>3</v>
      </c>
      <c r="E4" s="546" t="s">
        <v>4</v>
      </c>
      <c r="F4" s="546" t="s">
        <v>5</v>
      </c>
      <c r="G4" s="546" t="s">
        <v>6</v>
      </c>
      <c r="H4" s="546" t="s">
        <v>7</v>
      </c>
      <c r="I4" s="546" t="s">
        <v>8</v>
      </c>
      <c r="J4" s="546" t="s">
        <v>9</v>
      </c>
      <c r="K4" s="546" t="s">
        <v>10</v>
      </c>
      <c r="L4" s="546" t="s">
        <v>11</v>
      </c>
      <c r="M4" s="546" t="s">
        <v>12</v>
      </c>
      <c r="N4" s="546" t="s">
        <v>13</v>
      </c>
      <c r="O4" s="546" t="s">
        <v>14</v>
      </c>
      <c r="P4" s="601" t="s">
        <v>15</v>
      </c>
    </row>
    <row r="5" spans="1:16" ht="36.75" customHeight="1" thickBot="1">
      <c r="A5" s="467"/>
      <c r="B5" s="473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602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62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63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603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604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64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84" t="s">
        <v>26</v>
      </c>
      <c r="F15" s="584" t="s">
        <v>26</v>
      </c>
      <c r="G15" s="68">
        <f>'1 квартал 2014г.'!G17+'2 квартал 2014г.'!G17</f>
        <v>2</v>
      </c>
      <c r="H15" s="68" t="e">
        <f>#REF!+#REF!</f>
        <v>#REF!</v>
      </c>
      <c r="I15" s="584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84" t="s">
        <v>26</v>
      </c>
      <c r="M15" s="584" t="s">
        <v>26</v>
      </c>
      <c r="N15" s="584" t="s">
        <v>26</v>
      </c>
      <c r="O15" s="576" t="s">
        <v>26</v>
      </c>
      <c r="P15" s="102" t="e">
        <f>SUM(C15:O15)</f>
        <v>#REF!</v>
      </c>
    </row>
    <row r="16" spans="1:16" ht="11.25" customHeight="1" thickBot="1">
      <c r="A16" s="565"/>
      <c r="B16" s="101" t="s">
        <v>28</v>
      </c>
      <c r="C16" s="90">
        <f>C15/C7*100%</f>
        <v>8.5403726708074529E-2</v>
      </c>
      <c r="D16" s="91">
        <f>D15/D7*100%</f>
        <v>0</v>
      </c>
      <c r="E16" s="585"/>
      <c r="F16" s="585"/>
      <c r="G16" s="91">
        <f>G15/G7*100%</f>
        <v>1.8518518518518517E-2</v>
      </c>
      <c r="H16" s="91" t="e">
        <f>H15/H7*100%</f>
        <v>#REF!</v>
      </c>
      <c r="I16" s="585"/>
      <c r="J16" s="91">
        <f>J15/J7*100%</f>
        <v>1.3333333333333334E-2</v>
      </c>
      <c r="K16" s="91">
        <f>K15/K7*100%</f>
        <v>2.0408163265306121E-2</v>
      </c>
      <c r="L16" s="585"/>
      <c r="M16" s="585"/>
      <c r="N16" s="585"/>
      <c r="O16" s="577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64" t="s">
        <v>33</v>
      </c>
      <c r="B19" s="460" t="s">
        <v>23</v>
      </c>
      <c r="C19" s="578"/>
      <c r="D19" s="584"/>
      <c r="E19" s="584"/>
      <c r="F19" s="584"/>
      <c r="G19" s="584"/>
      <c r="H19" s="605"/>
      <c r="I19" s="584"/>
      <c r="J19" s="584"/>
      <c r="K19" s="584"/>
      <c r="L19" s="584"/>
      <c r="M19" s="584"/>
      <c r="N19" s="584"/>
      <c r="O19" s="576"/>
      <c r="P19" s="458"/>
    </row>
    <row r="20" spans="1:16" ht="11.25" customHeight="1" thickBot="1">
      <c r="A20" s="565"/>
      <c r="B20" s="461"/>
      <c r="C20" s="579"/>
      <c r="D20" s="585"/>
      <c r="E20" s="585"/>
      <c r="F20" s="585"/>
      <c r="G20" s="585"/>
      <c r="H20" s="606"/>
      <c r="I20" s="585"/>
      <c r="J20" s="585"/>
      <c r="K20" s="585"/>
      <c r="L20" s="585"/>
      <c r="M20" s="585"/>
      <c r="N20" s="585"/>
      <c r="O20" s="577"/>
      <c r="P20" s="459"/>
    </row>
    <row r="21" spans="1:16" ht="15.75" thickBot="1">
      <c r="A21" s="564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65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64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65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64" t="s">
        <v>36</v>
      </c>
      <c r="B25" s="100" t="s">
        <v>17</v>
      </c>
      <c r="C25" s="578" t="s">
        <v>26</v>
      </c>
      <c r="D25" s="584" t="s">
        <v>26</v>
      </c>
      <c r="E25" s="584" t="s">
        <v>26</v>
      </c>
      <c r="F25" s="113">
        <f>'2 квартал 2014г.'!F27</f>
        <v>1</v>
      </c>
      <c r="G25" s="584" t="s">
        <v>26</v>
      </c>
      <c r="H25" s="584" t="s">
        <v>26</v>
      </c>
      <c r="I25" s="584" t="s">
        <v>26</v>
      </c>
      <c r="J25" s="584" t="s">
        <v>26</v>
      </c>
      <c r="K25" s="113">
        <f>'2 квартал 2014г.'!K27</f>
        <v>1</v>
      </c>
      <c r="L25" s="584" t="s">
        <v>26</v>
      </c>
      <c r="M25" s="584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65"/>
      <c r="B26" s="101" t="s">
        <v>28</v>
      </c>
      <c r="C26" s="598"/>
      <c r="D26" s="607"/>
      <c r="E26" s="607"/>
      <c r="F26" s="244">
        <f>F25/F7*100%</f>
        <v>4.3478260869565216E-2</v>
      </c>
      <c r="G26" s="607"/>
      <c r="H26" s="607"/>
      <c r="I26" s="607"/>
      <c r="J26" s="607"/>
      <c r="K26" s="244">
        <f>K25/K7*100%</f>
        <v>2.0408163265306121E-2</v>
      </c>
      <c r="L26" s="607"/>
      <c r="M26" s="607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5.75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6.5" thickBot="1">
      <c r="A3" s="465" t="s">
        <v>84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>
      <c r="A4" s="466"/>
      <c r="B4" s="472"/>
      <c r="C4" s="546" t="s">
        <v>49</v>
      </c>
      <c r="D4" s="552" t="s">
        <v>3</v>
      </c>
      <c r="E4" s="552" t="s">
        <v>4</v>
      </c>
      <c r="F4" s="552" t="s">
        <v>5</v>
      </c>
      <c r="G4" s="552" t="s">
        <v>6</v>
      </c>
      <c r="H4" s="552" t="s">
        <v>7</v>
      </c>
      <c r="I4" s="552" t="s">
        <v>8</v>
      </c>
      <c r="J4" s="552" t="s">
        <v>9</v>
      </c>
      <c r="K4" s="552" t="s">
        <v>10</v>
      </c>
      <c r="L4" s="552" t="s">
        <v>11</v>
      </c>
      <c r="M4" s="552" t="s">
        <v>12</v>
      </c>
      <c r="N4" s="552" t="s">
        <v>13</v>
      </c>
      <c r="O4" s="552" t="s">
        <v>14</v>
      </c>
      <c r="P4" s="477" t="s">
        <v>15</v>
      </c>
    </row>
    <row r="5" spans="1:16" ht="23.25" customHeight="1" thickBot="1">
      <c r="A5" s="467"/>
      <c r="B5" s="473"/>
      <c r="C5" s="547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478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62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63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64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65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64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65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64" t="s">
        <v>33</v>
      </c>
      <c r="B21" s="460" t="s">
        <v>47</v>
      </c>
      <c r="C21" s="578"/>
      <c r="D21" s="584"/>
      <c r="E21" s="584"/>
      <c r="F21" s="584"/>
      <c r="G21" s="584"/>
      <c r="H21" s="605"/>
      <c r="I21" s="584"/>
      <c r="J21" s="584"/>
      <c r="K21" s="584"/>
      <c r="L21" s="584"/>
      <c r="M21" s="584"/>
      <c r="N21" s="584"/>
      <c r="O21" s="576"/>
      <c r="P21" s="458"/>
    </row>
    <row r="22" spans="1:16" ht="5.25" customHeight="1" thickBot="1">
      <c r="A22" s="565"/>
      <c r="B22" s="461"/>
      <c r="C22" s="579"/>
      <c r="D22" s="585"/>
      <c r="E22" s="585"/>
      <c r="F22" s="585"/>
      <c r="G22" s="585"/>
      <c r="H22" s="606"/>
      <c r="I22" s="585"/>
      <c r="J22" s="585"/>
      <c r="K22" s="585"/>
      <c r="L22" s="585"/>
      <c r="M22" s="585"/>
      <c r="N22" s="585"/>
      <c r="O22" s="577"/>
      <c r="P22" s="459"/>
    </row>
    <row r="23" spans="1:16" ht="11.25" customHeight="1">
      <c r="A23" s="564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65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64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65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64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65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5.75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6.5" thickBot="1">
      <c r="A3" s="465" t="s">
        <v>85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>
      <c r="A4" s="466"/>
      <c r="B4" s="472"/>
      <c r="C4" s="552" t="s">
        <v>49</v>
      </c>
      <c r="D4" s="552" t="s">
        <v>3</v>
      </c>
      <c r="E4" s="552" t="s">
        <v>4</v>
      </c>
      <c r="F4" s="552" t="s">
        <v>5</v>
      </c>
      <c r="G4" s="552" t="s">
        <v>6</v>
      </c>
      <c r="H4" s="552" t="s">
        <v>7</v>
      </c>
      <c r="I4" s="552" t="s">
        <v>8</v>
      </c>
      <c r="J4" s="552" t="s">
        <v>9</v>
      </c>
      <c r="K4" s="552" t="s">
        <v>10</v>
      </c>
      <c r="L4" s="552" t="s">
        <v>11</v>
      </c>
      <c r="M4" s="552" t="s">
        <v>12</v>
      </c>
      <c r="N4" s="552" t="s">
        <v>13</v>
      </c>
      <c r="O4" s="552" t="s">
        <v>14</v>
      </c>
      <c r="P4" s="477" t="s">
        <v>15</v>
      </c>
    </row>
    <row r="5" spans="1:16" ht="30" customHeight="1" thickBot="1">
      <c r="A5" s="467"/>
      <c r="B5" s="47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478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62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63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64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65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64" t="s">
        <v>27</v>
      </c>
      <c r="B15" s="260" t="s">
        <v>17</v>
      </c>
      <c r="C15" s="77">
        <f>'1 квартал 2014'!C17+'2 квартал 2014г.'!C17+'3квартал 2014'!C17</f>
        <v>86</v>
      </c>
      <c r="D15" s="584" t="s">
        <v>26</v>
      </c>
      <c r="E15" s="584" t="s">
        <v>26</v>
      </c>
      <c r="F15" s="584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84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84" t="s">
        <v>26</v>
      </c>
      <c r="M15" s="584" t="s">
        <v>26</v>
      </c>
      <c r="N15" s="584" t="s">
        <v>26</v>
      </c>
      <c r="O15" s="576" t="s">
        <v>26</v>
      </c>
      <c r="P15" s="70">
        <f>SUM(C15:O15)</f>
        <v>101</v>
      </c>
    </row>
    <row r="16" spans="1:16" ht="10.5" customHeight="1" thickBot="1">
      <c r="A16" s="565"/>
      <c r="B16" s="262" t="s">
        <v>28</v>
      </c>
      <c r="C16" s="76">
        <f>C15/C8*100%</f>
        <v>8.2139446036294167E-2</v>
      </c>
      <c r="D16" s="585"/>
      <c r="E16" s="585"/>
      <c r="F16" s="585"/>
      <c r="G16" s="76">
        <f t="shared" ref="G16:H16" si="5">G15/G8*100%</f>
        <v>2.9411764705882353E-2</v>
      </c>
      <c r="H16" s="76">
        <f t="shared" si="5"/>
        <v>0.1388888888888889</v>
      </c>
      <c r="I16" s="585"/>
      <c r="J16" s="76">
        <f t="shared" ref="J16:K16" si="6">J15/J8*100%</f>
        <v>3.968253968253968E-2</v>
      </c>
      <c r="K16" s="76">
        <f t="shared" si="6"/>
        <v>0.16666666666666666</v>
      </c>
      <c r="L16" s="585"/>
      <c r="M16" s="585"/>
      <c r="N16" s="585"/>
      <c r="O16" s="577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64" t="s">
        <v>33</v>
      </c>
      <c r="B19" s="460" t="s">
        <v>47</v>
      </c>
      <c r="C19" s="578"/>
      <c r="D19" s="584"/>
      <c r="E19" s="584"/>
      <c r="F19" s="584"/>
      <c r="G19" s="584"/>
      <c r="H19" s="605"/>
      <c r="I19" s="584"/>
      <c r="J19" s="584"/>
      <c r="K19" s="584"/>
      <c r="L19" s="584"/>
      <c r="M19" s="584"/>
      <c r="N19" s="584"/>
      <c r="O19" s="576"/>
      <c r="P19" s="608"/>
    </row>
    <row r="20" spans="1:16" ht="9" customHeight="1" thickBot="1">
      <c r="A20" s="565"/>
      <c r="B20" s="461"/>
      <c r="C20" s="579"/>
      <c r="D20" s="585"/>
      <c r="E20" s="585"/>
      <c r="F20" s="585"/>
      <c r="G20" s="585"/>
      <c r="H20" s="606"/>
      <c r="I20" s="585"/>
      <c r="J20" s="585"/>
      <c r="K20" s="585"/>
      <c r="L20" s="585"/>
      <c r="M20" s="585"/>
      <c r="N20" s="585"/>
      <c r="O20" s="577"/>
      <c r="P20" s="609"/>
    </row>
    <row r="21" spans="1:16" ht="11.25" customHeight="1">
      <c r="A21" s="564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65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64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65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64" t="s">
        <v>36</v>
      </c>
      <c r="B25" s="258" t="s">
        <v>17</v>
      </c>
      <c r="C25" s="578" t="s">
        <v>26</v>
      </c>
      <c r="D25" s="584" t="s">
        <v>26</v>
      </c>
      <c r="E25" s="584" t="s">
        <v>26</v>
      </c>
      <c r="F25" s="376">
        <f>'1 квартал 2014'!F27+'2 квартал 2014г.'!F27+'3квартал 2014'!F27</f>
        <v>1</v>
      </c>
      <c r="G25" s="584" t="s">
        <v>26</v>
      </c>
      <c r="H25" s="584" t="s">
        <v>26</v>
      </c>
      <c r="I25" s="584" t="s">
        <v>26</v>
      </c>
      <c r="J25" s="584" t="s">
        <v>26</v>
      </c>
      <c r="K25" s="376">
        <f>'1 квартал 2014'!K27+'2 квартал 2014г.'!K27+'3квартал 2014'!K27</f>
        <v>2</v>
      </c>
      <c r="L25" s="584" t="s">
        <v>26</v>
      </c>
      <c r="M25" s="584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65"/>
      <c r="B26" s="259" t="s">
        <v>28</v>
      </c>
      <c r="C26" s="598"/>
      <c r="D26" s="607"/>
      <c r="E26" s="607"/>
      <c r="F26" s="245">
        <f t="shared" ref="F26" si="10">F25/F7*100%</f>
        <v>3.2258064516129031E-2</v>
      </c>
      <c r="G26" s="607"/>
      <c r="H26" s="607"/>
      <c r="I26" s="607"/>
      <c r="J26" s="607"/>
      <c r="K26" s="245">
        <f t="shared" ref="K26" si="11">K25/K7*100%</f>
        <v>2.5316455696202531E-2</v>
      </c>
      <c r="L26" s="607"/>
      <c r="M26" s="607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</row>
    <row r="2" spans="1:16" ht="15.75">
      <c r="A2" s="465" t="s">
        <v>1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</row>
    <row r="3" spans="1:16" ht="16.5" thickBot="1">
      <c r="A3" s="465" t="s">
        <v>77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</row>
    <row r="4" spans="1:16">
      <c r="A4" s="466"/>
      <c r="B4" s="472"/>
      <c r="C4" s="546" t="s">
        <v>49</v>
      </c>
      <c r="D4" s="548" t="s">
        <v>3</v>
      </c>
      <c r="E4" s="550" t="s">
        <v>4</v>
      </c>
      <c r="F4" s="552" t="s">
        <v>5</v>
      </c>
      <c r="G4" s="554" t="s">
        <v>6</v>
      </c>
      <c r="H4" s="566" t="s">
        <v>7</v>
      </c>
      <c r="I4" s="550" t="s">
        <v>8</v>
      </c>
      <c r="J4" s="568" t="s">
        <v>9</v>
      </c>
      <c r="K4" s="552" t="s">
        <v>10</v>
      </c>
      <c r="L4" s="558" t="s">
        <v>11</v>
      </c>
      <c r="M4" s="560" t="s">
        <v>12</v>
      </c>
      <c r="N4" s="556" t="s">
        <v>13</v>
      </c>
      <c r="O4" s="552" t="s">
        <v>14</v>
      </c>
      <c r="P4" s="477" t="s">
        <v>15</v>
      </c>
    </row>
    <row r="5" spans="1:16" ht="15.75" thickBot="1">
      <c r="A5" s="467"/>
      <c r="B5" s="473"/>
      <c r="C5" s="547"/>
      <c r="D5" s="549"/>
      <c r="E5" s="551"/>
      <c r="F5" s="553"/>
      <c r="G5" s="555"/>
      <c r="H5" s="567"/>
      <c r="I5" s="551"/>
      <c r="J5" s="569"/>
      <c r="K5" s="553"/>
      <c r="L5" s="559"/>
      <c r="M5" s="561"/>
      <c r="N5" s="557"/>
      <c r="O5" s="553"/>
      <c r="P5" s="478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12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13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10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11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10" t="s">
        <v>27</v>
      </c>
      <c r="B17" s="260" t="s">
        <v>17</v>
      </c>
      <c r="C17" s="77">
        <v>5</v>
      </c>
      <c r="D17" s="580" t="s">
        <v>26</v>
      </c>
      <c r="E17" s="582" t="s">
        <v>26</v>
      </c>
      <c r="F17" s="584" t="s">
        <v>26</v>
      </c>
      <c r="G17" s="317">
        <v>1</v>
      </c>
      <c r="H17" s="365">
        <v>0</v>
      </c>
      <c r="I17" s="582" t="s">
        <v>26</v>
      </c>
      <c r="J17" s="305">
        <v>0</v>
      </c>
      <c r="K17" s="264">
        <v>1</v>
      </c>
      <c r="L17" s="570" t="s">
        <v>26</v>
      </c>
      <c r="M17" s="572" t="s">
        <v>26</v>
      </c>
      <c r="N17" s="574" t="s">
        <v>26</v>
      </c>
      <c r="O17" s="576" t="s">
        <v>26</v>
      </c>
      <c r="P17" s="70">
        <f>SUM(C17:O17)</f>
        <v>7</v>
      </c>
    </row>
    <row r="18" spans="1:16" ht="15.75" thickBot="1">
      <c r="A18" s="611"/>
      <c r="B18" s="262" t="s">
        <v>28</v>
      </c>
      <c r="C18" s="76">
        <f>C17/C10*100%</f>
        <v>1.4409221902017291E-2</v>
      </c>
      <c r="D18" s="581"/>
      <c r="E18" s="583"/>
      <c r="F18" s="585"/>
      <c r="G18" s="324">
        <f t="shared" ref="G18:H18" si="7">G17/G10*100%</f>
        <v>3.125E-2</v>
      </c>
      <c r="H18" s="368">
        <f t="shared" si="7"/>
        <v>0</v>
      </c>
      <c r="I18" s="583"/>
      <c r="J18" s="308">
        <f t="shared" ref="J18:K18" si="8">J17/J10*100%</f>
        <v>0</v>
      </c>
      <c r="K18" s="76">
        <f t="shared" si="8"/>
        <v>1</v>
      </c>
      <c r="L18" s="571"/>
      <c r="M18" s="573"/>
      <c r="N18" s="575"/>
      <c r="O18" s="577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10" t="s">
        <v>33</v>
      </c>
      <c r="B21" s="460" t="s">
        <v>47</v>
      </c>
      <c r="C21" s="578"/>
      <c r="D21" s="580"/>
      <c r="E21" s="582"/>
      <c r="F21" s="584"/>
      <c r="G21" s="586"/>
      <c r="H21" s="588"/>
      <c r="I21" s="582"/>
      <c r="J21" s="593"/>
      <c r="K21" s="584"/>
      <c r="L21" s="570"/>
      <c r="M21" s="572"/>
      <c r="N21" s="574"/>
      <c r="O21" s="576"/>
      <c r="P21" s="458"/>
    </row>
    <row r="22" spans="1:16" ht="15.75" thickBot="1">
      <c r="A22" s="611"/>
      <c r="B22" s="461"/>
      <c r="C22" s="579"/>
      <c r="D22" s="581"/>
      <c r="E22" s="583"/>
      <c r="F22" s="585"/>
      <c r="G22" s="587"/>
      <c r="H22" s="589"/>
      <c r="I22" s="583"/>
      <c r="J22" s="597"/>
      <c r="K22" s="585"/>
      <c r="L22" s="571"/>
      <c r="M22" s="573"/>
      <c r="N22" s="575"/>
      <c r="O22" s="577"/>
      <c r="P22" s="459"/>
    </row>
    <row r="23" spans="1:16" ht="22.5">
      <c r="A23" s="610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11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10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11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10" t="s">
        <v>36</v>
      </c>
      <c r="B27" s="258" t="s">
        <v>17</v>
      </c>
      <c r="C27" s="578" t="s">
        <v>26</v>
      </c>
      <c r="D27" s="580" t="s">
        <v>26</v>
      </c>
      <c r="E27" s="582" t="s">
        <v>26</v>
      </c>
      <c r="F27" s="356">
        <v>0</v>
      </c>
      <c r="G27" s="586" t="s">
        <v>26</v>
      </c>
      <c r="H27" s="590" t="s">
        <v>26</v>
      </c>
      <c r="I27" s="582" t="s">
        <v>26</v>
      </c>
      <c r="J27" s="593" t="s">
        <v>26</v>
      </c>
      <c r="K27" s="356">
        <v>0</v>
      </c>
      <c r="L27" s="570" t="s">
        <v>26</v>
      </c>
      <c r="M27" s="572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11"/>
      <c r="B28" s="259" t="s">
        <v>28</v>
      </c>
      <c r="C28" s="598"/>
      <c r="D28" s="599"/>
      <c r="E28" s="592"/>
      <c r="F28" s="357">
        <f t="shared" ref="F28" si="12">F27/F9*100%</f>
        <v>0</v>
      </c>
      <c r="G28" s="600"/>
      <c r="H28" s="591"/>
      <c r="I28" s="592"/>
      <c r="J28" s="594"/>
      <c r="K28" s="357">
        <f t="shared" ref="K28" si="13">K27/K9*100%</f>
        <v>0</v>
      </c>
      <c r="L28" s="595"/>
      <c r="M28" s="596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23" workbookViewId="0">
      <selection activeCell="I39" sqref="I39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65" t="s">
        <v>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</row>
    <row r="2" spans="1:13" ht="30.75" customHeight="1">
      <c r="A2" s="620" t="s">
        <v>103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</row>
    <row r="3" spans="1:13" ht="15.75" customHeight="1">
      <c r="A3" s="621" t="s">
        <v>105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</row>
    <row r="4" spans="1:13" s="393" customFormat="1" ht="15.75" customHeight="1" thickBot="1">
      <c r="A4" s="397"/>
      <c r="B4" s="397"/>
      <c r="C4" s="397"/>
      <c r="D4" s="415"/>
      <c r="E4" s="415"/>
      <c r="F4" s="415"/>
      <c r="G4" s="397"/>
      <c r="H4" s="397"/>
      <c r="I4" s="397"/>
      <c r="J4" s="397"/>
      <c r="K4" s="397"/>
    </row>
    <row r="5" spans="1:13" ht="15" customHeight="1">
      <c r="A5" s="622" t="s">
        <v>58</v>
      </c>
      <c r="B5" s="632"/>
      <c r="C5" s="601"/>
      <c r="D5" s="417" t="s">
        <v>100</v>
      </c>
      <c r="E5" s="417" t="s">
        <v>101</v>
      </c>
      <c r="F5" s="417" t="s">
        <v>102</v>
      </c>
      <c r="G5" s="614" t="s">
        <v>50</v>
      </c>
      <c r="H5" s="614" t="s">
        <v>51</v>
      </c>
      <c r="I5" s="614" t="s">
        <v>52</v>
      </c>
      <c r="J5" s="614" t="s">
        <v>53</v>
      </c>
      <c r="K5" s="614" t="s">
        <v>54</v>
      </c>
      <c r="L5" s="614" t="s">
        <v>92</v>
      </c>
      <c r="M5" s="614" t="s">
        <v>93</v>
      </c>
    </row>
    <row r="6" spans="1:13" ht="4.5" customHeight="1" thickBot="1">
      <c r="A6" s="623"/>
      <c r="B6" s="633"/>
      <c r="C6" s="634"/>
      <c r="D6" s="416"/>
      <c r="E6" s="416"/>
      <c r="F6" s="416"/>
      <c r="G6" s="615"/>
      <c r="H6" s="615"/>
      <c r="I6" s="615"/>
      <c r="J6" s="615"/>
      <c r="K6" s="615"/>
      <c r="L6" s="615"/>
      <c r="M6" s="615"/>
    </row>
    <row r="7" spans="1:13" s="393" customFormat="1" ht="11.25" hidden="1" customHeight="1" thickBot="1">
      <c r="A7" s="398"/>
      <c r="B7" s="399" t="s">
        <v>96</v>
      </c>
      <c r="C7" s="401"/>
      <c r="D7" s="401"/>
      <c r="E7" s="401"/>
      <c r="F7" s="401"/>
      <c r="G7" s="408">
        <f>L25</f>
        <v>0</v>
      </c>
      <c r="H7" s="402">
        <f>G25</f>
        <v>3</v>
      </c>
      <c r="I7" s="408">
        <f>H25</f>
        <v>0</v>
      </c>
      <c r="J7" s="408">
        <f>H25</f>
        <v>0</v>
      </c>
      <c r="K7" s="408">
        <f>J25</f>
        <v>0</v>
      </c>
      <c r="L7" s="408">
        <f>J25</f>
        <v>0</v>
      </c>
      <c r="M7" s="408">
        <f>L25</f>
        <v>0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20">
        <v>15</v>
      </c>
      <c r="H8" s="440">
        <v>0</v>
      </c>
      <c r="I8" s="441">
        <f>G8+H8</f>
        <v>15</v>
      </c>
      <c r="J8" s="428">
        <v>0</v>
      </c>
      <c r="K8" s="429">
        <f>G8+H8+J8</f>
        <v>15</v>
      </c>
      <c r="L8" s="428">
        <v>0</v>
      </c>
      <c r="M8" s="424">
        <f>I8+J8+L8</f>
        <v>15</v>
      </c>
    </row>
    <row r="9" spans="1:13" ht="15" customHeight="1">
      <c r="A9" s="410"/>
      <c r="B9" s="637" t="s">
        <v>56</v>
      </c>
      <c r="C9" s="26" t="s">
        <v>17</v>
      </c>
      <c r="D9" s="26">
        <v>0</v>
      </c>
      <c r="E9" s="26">
        <v>0</v>
      </c>
      <c r="F9" s="26">
        <v>0</v>
      </c>
      <c r="G9" s="86">
        <v>4</v>
      </c>
      <c r="H9" s="430">
        <v>0</v>
      </c>
      <c r="I9" s="431">
        <f>G9+H9</f>
        <v>4</v>
      </c>
      <c r="J9" s="432">
        <v>0</v>
      </c>
      <c r="K9" s="433">
        <f>G9+H9+J9</f>
        <v>4</v>
      </c>
      <c r="L9" s="432">
        <v>0</v>
      </c>
      <c r="M9" s="423">
        <f>I9+J9+L9</f>
        <v>4</v>
      </c>
    </row>
    <row r="10" spans="1:13" ht="15.75" thickBot="1">
      <c r="A10" s="411"/>
      <c r="B10" s="638"/>
      <c r="C10" s="251" t="s">
        <v>28</v>
      </c>
      <c r="D10" s="414"/>
      <c r="E10" s="414"/>
      <c r="F10" s="414"/>
      <c r="G10" s="395">
        <f>G9/G8*100</f>
        <v>26.666666666666668</v>
      </c>
      <c r="H10" s="434" t="e">
        <f>H9/H8*100</f>
        <v>#DIV/0!</v>
      </c>
      <c r="I10" s="435">
        <f>I9/I8*100</f>
        <v>26.666666666666668</v>
      </c>
      <c r="J10" s="434" t="e">
        <f>J9/J8*100</f>
        <v>#DIV/0!</v>
      </c>
      <c r="K10" s="435">
        <f t="shared" ref="K10:M10" si="0">K9/K8*100</f>
        <v>26.666666666666668</v>
      </c>
      <c r="L10" s="434" t="e">
        <f>L9/L8*100</f>
        <v>#DIV/0!</v>
      </c>
      <c r="M10" s="422">
        <f t="shared" si="0"/>
        <v>26.666666666666668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86">
        <v>15</v>
      </c>
      <c r="H11" s="436">
        <v>0</v>
      </c>
      <c r="I11" s="437">
        <f>G11+H11</f>
        <v>15</v>
      </c>
      <c r="J11" s="432">
        <v>0</v>
      </c>
      <c r="K11" s="433">
        <f>G11+H11+J11</f>
        <v>15</v>
      </c>
      <c r="L11" s="432">
        <v>0</v>
      </c>
      <c r="M11" s="423">
        <f>I11+J11+L11</f>
        <v>15</v>
      </c>
    </row>
    <row r="12" spans="1:13" ht="15.75" thickBot="1">
      <c r="A12" s="410"/>
      <c r="B12" s="256"/>
      <c r="C12" s="251" t="s">
        <v>28</v>
      </c>
      <c r="D12" s="414"/>
      <c r="E12" s="414"/>
      <c r="F12" s="414"/>
      <c r="G12" s="403">
        <f>G11/G8*100%</f>
        <v>1</v>
      </c>
      <c r="H12" s="434" t="e">
        <f>H11/H8*100</f>
        <v>#DIV/0!</v>
      </c>
      <c r="I12" s="435">
        <f>I11/I11*100</f>
        <v>100</v>
      </c>
      <c r="J12" s="434" t="e">
        <f>J11/J8*100</f>
        <v>#DIV/0!</v>
      </c>
      <c r="K12" s="435">
        <f t="shared" ref="K12:M12" si="1">K11/K11*100</f>
        <v>100</v>
      </c>
      <c r="L12" s="434" t="e">
        <f>L11/L8*100</f>
        <v>#DIV/0!</v>
      </c>
      <c r="M12" s="422">
        <f t="shared" si="1"/>
        <v>100</v>
      </c>
    </row>
    <row r="13" spans="1:13" ht="15" customHeight="1">
      <c r="A13" s="410"/>
      <c r="B13" s="639" t="s">
        <v>20</v>
      </c>
      <c r="C13" s="26" t="s">
        <v>17</v>
      </c>
      <c r="D13" s="26">
        <v>0</v>
      </c>
      <c r="E13" s="26">
        <v>0</v>
      </c>
      <c r="F13" s="26">
        <v>0</v>
      </c>
      <c r="G13" s="86">
        <v>4</v>
      </c>
      <c r="H13" s="436">
        <v>0</v>
      </c>
      <c r="I13" s="437">
        <f>G13+H13</f>
        <v>4</v>
      </c>
      <c r="J13" s="432">
        <v>0</v>
      </c>
      <c r="K13" s="433">
        <f>G13+H13+J13</f>
        <v>4</v>
      </c>
      <c r="L13" s="432">
        <v>0</v>
      </c>
      <c r="M13" s="423">
        <f>I13+J13+L13</f>
        <v>4</v>
      </c>
    </row>
    <row r="14" spans="1:13" ht="15.75" customHeight="1" thickBot="1">
      <c r="A14" s="411"/>
      <c r="B14" s="640"/>
      <c r="C14" s="251" t="s">
        <v>28</v>
      </c>
      <c r="D14" s="414"/>
      <c r="E14" s="414"/>
      <c r="F14" s="414"/>
      <c r="G14" s="281">
        <f>G13/G11*100%</f>
        <v>0.26666666666666666</v>
      </c>
      <c r="H14" s="434" t="e">
        <f t="shared" ref="H14:M14" si="2">H13/H11*100</f>
        <v>#DIV/0!</v>
      </c>
      <c r="I14" s="435">
        <f t="shared" si="2"/>
        <v>26.666666666666668</v>
      </c>
      <c r="J14" s="434" t="e">
        <f t="shared" si="2"/>
        <v>#DIV/0!</v>
      </c>
      <c r="K14" s="435">
        <f t="shared" si="2"/>
        <v>26.666666666666668</v>
      </c>
      <c r="L14" s="434" t="e">
        <f t="shared" si="2"/>
        <v>#DIV/0!</v>
      </c>
      <c r="M14" s="422">
        <f t="shared" si="2"/>
        <v>26.666666666666668</v>
      </c>
    </row>
    <row r="15" spans="1:13">
      <c r="A15" s="412" t="s">
        <v>61</v>
      </c>
      <c r="B15" s="630" t="s">
        <v>27</v>
      </c>
      <c r="C15" s="26" t="s">
        <v>17</v>
      </c>
      <c r="D15" s="26">
        <v>0</v>
      </c>
      <c r="E15" s="26">
        <v>0</v>
      </c>
      <c r="F15" s="26">
        <v>0</v>
      </c>
      <c r="G15" s="86">
        <f>SUM(D15:F15)</f>
        <v>0</v>
      </c>
      <c r="H15" s="436">
        <v>0</v>
      </c>
      <c r="I15" s="437">
        <f>G15+H15</f>
        <v>0</v>
      </c>
      <c r="J15" s="432">
        <v>0</v>
      </c>
      <c r="K15" s="433">
        <f>G15+H15+J15</f>
        <v>0</v>
      </c>
      <c r="L15" s="432">
        <v>0</v>
      </c>
      <c r="M15" s="423">
        <f>I15+J15+L15</f>
        <v>0</v>
      </c>
    </row>
    <row r="16" spans="1:13" ht="15.75" customHeight="1" thickBot="1">
      <c r="A16" s="411"/>
      <c r="B16" s="631"/>
      <c r="C16" s="251" t="s">
        <v>28</v>
      </c>
      <c r="D16" s="414"/>
      <c r="E16" s="414"/>
      <c r="F16" s="414"/>
      <c r="G16" s="281">
        <f>G15/G8*100%</f>
        <v>0</v>
      </c>
      <c r="H16" s="434" t="e">
        <f>H15/H8*100</f>
        <v>#DIV/0!</v>
      </c>
      <c r="I16" s="435">
        <f>I15/I8*100</f>
        <v>0</v>
      </c>
      <c r="J16" s="434" t="e">
        <f t="shared" ref="J16:K16" si="3">J15/J8*100</f>
        <v>#DIV/0!</v>
      </c>
      <c r="K16" s="435">
        <f t="shared" si="3"/>
        <v>0</v>
      </c>
      <c r="L16" s="434" t="e">
        <f t="shared" ref="L16:M16" si="4">L15/L8*100</f>
        <v>#DIV/0!</v>
      </c>
      <c r="M16" s="422">
        <f t="shared" si="4"/>
        <v>0</v>
      </c>
    </row>
    <row r="17" spans="1:13" ht="53.25" thickBot="1">
      <c r="A17" s="413" t="s">
        <v>62</v>
      </c>
      <c r="B17" s="253" t="s">
        <v>104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12</v>
      </c>
      <c r="H17" s="438">
        <f>H8+H7-H25</f>
        <v>3</v>
      </c>
      <c r="I17" s="438">
        <f>G17+H17</f>
        <v>15</v>
      </c>
      <c r="J17" s="438">
        <f>J8+H25-J25</f>
        <v>0</v>
      </c>
      <c r="K17" s="429">
        <f>G17+H17+J17</f>
        <v>15</v>
      </c>
      <c r="L17" s="438">
        <v>0</v>
      </c>
      <c r="M17" s="424">
        <f>I17+J17+L17</f>
        <v>15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18"/>
      <c r="H18" s="439"/>
      <c r="I18" s="443"/>
      <c r="J18" s="442"/>
      <c r="K18" s="443"/>
      <c r="L18" s="442"/>
      <c r="M18" s="427"/>
    </row>
    <row r="19" spans="1:13" ht="15" customHeight="1">
      <c r="A19" s="412" t="s">
        <v>63</v>
      </c>
      <c r="B19" s="630" t="s">
        <v>34</v>
      </c>
      <c r="C19" s="26" t="s">
        <v>17</v>
      </c>
      <c r="D19" s="26">
        <v>0</v>
      </c>
      <c r="E19" s="26">
        <v>0</v>
      </c>
      <c r="F19" s="26">
        <v>0</v>
      </c>
      <c r="G19" s="86">
        <f>SUM(D19:F19)</f>
        <v>0</v>
      </c>
      <c r="H19" s="432">
        <v>0</v>
      </c>
      <c r="I19" s="433">
        <f>G19+H19</f>
        <v>0</v>
      </c>
      <c r="J19" s="432">
        <v>0</v>
      </c>
      <c r="K19" s="433">
        <f>G19+H19+J19</f>
        <v>0</v>
      </c>
      <c r="L19" s="432">
        <v>0</v>
      </c>
      <c r="M19" s="423">
        <f>I19+J19+L19</f>
        <v>0</v>
      </c>
    </row>
    <row r="20" spans="1:13" ht="15.75" thickBot="1">
      <c r="A20" s="411"/>
      <c r="B20" s="631"/>
      <c r="C20" s="251" t="s">
        <v>28</v>
      </c>
      <c r="D20" s="414"/>
      <c r="E20" s="414"/>
      <c r="F20" s="414"/>
      <c r="G20" s="281">
        <f>G19/G17*100%</f>
        <v>0</v>
      </c>
      <c r="H20" s="434">
        <f>H19/H17*100</f>
        <v>0</v>
      </c>
      <c r="I20" s="435">
        <f t="shared" ref="I20:K20" si="5">I19/I17*100</f>
        <v>0</v>
      </c>
      <c r="J20" s="434" t="e">
        <f t="shared" si="5"/>
        <v>#DIV/0!</v>
      </c>
      <c r="K20" s="435">
        <f t="shared" si="5"/>
        <v>0</v>
      </c>
      <c r="L20" s="434" t="e">
        <f t="shared" ref="L20:M20" si="6">L19/L17*100</f>
        <v>#DIV/0!</v>
      </c>
      <c r="M20" s="422">
        <f t="shared" si="6"/>
        <v>0</v>
      </c>
    </row>
    <row r="21" spans="1:13">
      <c r="A21" s="412" t="s">
        <v>64</v>
      </c>
      <c r="B21" s="630" t="s">
        <v>35</v>
      </c>
      <c r="C21" s="26" t="s">
        <v>17</v>
      </c>
      <c r="D21" s="26">
        <v>0</v>
      </c>
      <c r="E21" s="26">
        <v>0</v>
      </c>
      <c r="F21" s="26">
        <v>0</v>
      </c>
      <c r="G21" s="86">
        <v>12</v>
      </c>
      <c r="H21" s="436">
        <v>0</v>
      </c>
      <c r="I21" s="437">
        <f>G21+H21</f>
        <v>12</v>
      </c>
      <c r="J21" s="436">
        <v>0</v>
      </c>
      <c r="K21" s="433">
        <f>G21+H21+J21</f>
        <v>12</v>
      </c>
      <c r="L21" s="436">
        <v>0</v>
      </c>
      <c r="M21" s="423">
        <f>I21+J21+L21</f>
        <v>12</v>
      </c>
    </row>
    <row r="22" spans="1:13" ht="15.75" thickBot="1">
      <c r="A22" s="411"/>
      <c r="B22" s="631"/>
      <c r="C22" s="251" t="s">
        <v>28</v>
      </c>
      <c r="D22" s="414"/>
      <c r="E22" s="414"/>
      <c r="F22" s="414"/>
      <c r="G22" s="281">
        <f>G21/G17*100%</f>
        <v>1</v>
      </c>
      <c r="H22" s="434">
        <v>0</v>
      </c>
      <c r="I22" s="435">
        <f t="shared" ref="I22:K22" si="7">I21/I17*100</f>
        <v>80</v>
      </c>
      <c r="J22" s="434" t="e">
        <f t="shared" si="7"/>
        <v>#DIV/0!</v>
      </c>
      <c r="K22" s="435">
        <f t="shared" si="7"/>
        <v>80</v>
      </c>
      <c r="L22" s="434" t="e">
        <f t="shared" ref="L22:M22" si="8">L21/L17*100</f>
        <v>#DIV/0!</v>
      </c>
      <c r="M22" s="422">
        <f t="shared" si="8"/>
        <v>80</v>
      </c>
    </row>
    <row r="23" spans="1:13" ht="15" customHeight="1">
      <c r="A23" s="412" t="s">
        <v>65</v>
      </c>
      <c r="B23" s="630" t="s">
        <v>36</v>
      </c>
      <c r="C23" s="250" t="s">
        <v>17</v>
      </c>
      <c r="D23" s="52">
        <v>0</v>
      </c>
      <c r="E23" s="52">
        <v>0</v>
      </c>
      <c r="F23" s="52">
        <v>0</v>
      </c>
      <c r="G23" s="635">
        <f>SUM(D23:F23)</f>
        <v>0</v>
      </c>
      <c r="H23" s="624">
        <v>0</v>
      </c>
      <c r="I23" s="626" t="s">
        <v>26</v>
      </c>
      <c r="J23" s="616">
        <v>0</v>
      </c>
      <c r="K23" s="628" t="s">
        <v>26</v>
      </c>
      <c r="L23" s="616" t="s">
        <v>26</v>
      </c>
      <c r="M23" s="618" t="s">
        <v>26</v>
      </c>
    </row>
    <row r="24" spans="1:13" ht="15.75" thickBot="1">
      <c r="A24" s="411"/>
      <c r="B24" s="631"/>
      <c r="C24" s="251" t="s">
        <v>28</v>
      </c>
      <c r="D24" s="400"/>
      <c r="E24" s="400"/>
      <c r="F24" s="400"/>
      <c r="G24" s="636"/>
      <c r="H24" s="625"/>
      <c r="I24" s="627"/>
      <c r="J24" s="617"/>
      <c r="K24" s="629"/>
      <c r="L24" s="617"/>
      <c r="M24" s="619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419">
        <v>3</v>
      </c>
      <c r="H25" s="438">
        <v>0</v>
      </c>
      <c r="I25" s="438">
        <f>H25</f>
        <v>0</v>
      </c>
      <c r="J25" s="444">
        <v>0</v>
      </c>
      <c r="K25" s="444">
        <f>J25</f>
        <v>0</v>
      </c>
      <c r="L25" s="444">
        <v>0</v>
      </c>
      <c r="M25" s="425">
        <f>L25</f>
        <v>0</v>
      </c>
    </row>
    <row r="26" spans="1:13" ht="15" customHeight="1">
      <c r="A26" s="412" t="s">
        <v>67</v>
      </c>
      <c r="B26" s="630" t="s">
        <v>22</v>
      </c>
      <c r="C26" s="26" t="s">
        <v>17</v>
      </c>
      <c r="D26" s="26">
        <v>0</v>
      </c>
      <c r="E26" s="26">
        <v>0</v>
      </c>
      <c r="F26" s="26">
        <v>0</v>
      </c>
      <c r="G26" s="86">
        <v>12</v>
      </c>
      <c r="H26" s="432">
        <v>0</v>
      </c>
      <c r="I26" s="433">
        <f>G26+H26</f>
        <v>12</v>
      </c>
      <c r="J26" s="432">
        <v>0</v>
      </c>
      <c r="K26" s="433">
        <f>G26+H26+J26</f>
        <v>12</v>
      </c>
      <c r="L26" s="432">
        <v>0</v>
      </c>
      <c r="M26" s="423">
        <f>I26+J26+L26</f>
        <v>12</v>
      </c>
    </row>
    <row r="27" spans="1:13" ht="15.75" thickBot="1">
      <c r="A27" s="411"/>
      <c r="B27" s="631"/>
      <c r="C27" s="251" t="s">
        <v>28</v>
      </c>
      <c r="D27" s="414"/>
      <c r="E27" s="414"/>
      <c r="F27" s="414"/>
      <c r="G27" s="281">
        <f>G26/G17*100%</f>
        <v>1</v>
      </c>
      <c r="H27" s="434">
        <f t="shared" ref="H27:K27" si="9">H26/H17*100</f>
        <v>0</v>
      </c>
      <c r="I27" s="435">
        <f t="shared" si="9"/>
        <v>80</v>
      </c>
      <c r="J27" s="434" t="e">
        <f t="shared" si="9"/>
        <v>#DIV/0!</v>
      </c>
      <c r="K27" s="435">
        <f t="shared" si="9"/>
        <v>80</v>
      </c>
      <c r="L27" s="434" t="e">
        <f t="shared" ref="L27:M27" si="10">L26/L17*100</f>
        <v>#DIV/0!</v>
      </c>
      <c r="M27" s="422">
        <f t="shared" si="10"/>
        <v>80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82">
        <f>SUM(D28:F28)</f>
        <v>0</v>
      </c>
      <c r="H28" s="445">
        <v>0</v>
      </c>
      <c r="I28" s="446" t="s">
        <v>26</v>
      </c>
      <c r="J28" s="439">
        <v>0</v>
      </c>
      <c r="K28" s="447" t="s">
        <v>26</v>
      </c>
      <c r="L28" s="439" t="s">
        <v>26</v>
      </c>
      <c r="M28" s="426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82">
        <f>SUM(D29:F29)</f>
        <v>0</v>
      </c>
      <c r="H29" s="445">
        <v>0</v>
      </c>
      <c r="I29" s="446" t="s">
        <v>26</v>
      </c>
      <c r="J29" s="439">
        <v>0</v>
      </c>
      <c r="K29" s="447" t="s">
        <v>26</v>
      </c>
      <c r="L29" s="439" t="s">
        <v>26</v>
      </c>
      <c r="M29" s="426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82">
        <f>SUM(D30:F30)</f>
        <v>0</v>
      </c>
      <c r="H30" s="445" t="s">
        <v>26</v>
      </c>
      <c r="I30" s="446" t="s">
        <v>26</v>
      </c>
      <c r="J30" s="439" t="s">
        <v>26</v>
      </c>
      <c r="K30" s="447" t="s">
        <v>26</v>
      </c>
      <c r="L30" s="439" t="s">
        <v>26</v>
      </c>
      <c r="M30" s="426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82">
        <v>15</v>
      </c>
      <c r="H31" s="448">
        <v>0</v>
      </c>
      <c r="I31" s="429">
        <f>G31+H31</f>
        <v>15</v>
      </c>
      <c r="J31" s="436">
        <v>0</v>
      </c>
      <c r="K31" s="433">
        <f>G31+H31+J31</f>
        <v>15</v>
      </c>
      <c r="L31" s="436">
        <v>0</v>
      </c>
      <c r="M31" s="423">
        <f>I31+J31+L31</f>
        <v>15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82"/>
      <c r="H32" s="445"/>
      <c r="I32" s="446"/>
      <c r="J32" s="448"/>
      <c r="K32" s="438"/>
      <c r="L32" s="448"/>
      <c r="M32" s="421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82">
        <v>9</v>
      </c>
      <c r="H33" s="448">
        <v>0</v>
      </c>
      <c r="I33" s="429">
        <f>G33+H33</f>
        <v>9</v>
      </c>
      <c r="J33" s="448">
        <v>0</v>
      </c>
      <c r="K33" s="438">
        <f>G33+H33+J33</f>
        <v>9</v>
      </c>
      <c r="L33" s="448">
        <v>0</v>
      </c>
      <c r="M33" s="421">
        <f>I33+J33+L33</f>
        <v>9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82">
        <v>9</v>
      </c>
      <c r="H34" s="448">
        <v>0</v>
      </c>
      <c r="I34" s="429">
        <f>G34+H34</f>
        <v>9</v>
      </c>
      <c r="J34" s="448" t="s">
        <v>94</v>
      </c>
      <c r="K34" s="438">
        <f>G34+H34+J34</f>
        <v>9</v>
      </c>
      <c r="L34" s="448">
        <v>0</v>
      </c>
      <c r="M34" s="421">
        <f>I34+J34+L34</f>
        <v>9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82">
        <v>2</v>
      </c>
      <c r="H35" s="448">
        <v>0</v>
      </c>
      <c r="I35" s="429">
        <f>G35+H35</f>
        <v>2</v>
      </c>
      <c r="J35" s="448">
        <v>0</v>
      </c>
      <c r="K35" s="438">
        <f>G35+H35+J35</f>
        <v>2</v>
      </c>
      <c r="L35" s="448">
        <v>0</v>
      </c>
      <c r="M35" s="421">
        <f>I35+J35+L35</f>
        <v>2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2020г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2020-03-27T13:08:20Z</dcterms:modified>
</cp:coreProperties>
</file>