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645" windowWidth="14805" windowHeight="747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3 квартал 2019г" sheetId="5" r:id="rId9"/>
    <sheet name="4 квартал 2015" sheetId="12" state="hidden" r:id="rId10"/>
  </sheets>
  <calcPr calcId="124519"/>
</workbook>
</file>

<file path=xl/calcChain.xml><?xml version="1.0" encoding="utf-8"?>
<calcChain xmlns="http://schemas.openxmlformats.org/spreadsheetml/2006/main">
  <c r="G17" i="5"/>
  <c r="G34" l="1"/>
  <c r="G30"/>
  <c r="G29"/>
  <c r="G28"/>
  <c r="G23"/>
  <c r="G19"/>
  <c r="G15"/>
  <c r="M7" l="1"/>
  <c r="K7"/>
  <c r="I7"/>
  <c r="I25" l="1"/>
  <c r="I8"/>
  <c r="M25"/>
  <c r="L7" l="1"/>
  <c r="J7"/>
  <c r="H7"/>
  <c r="H17" s="1"/>
  <c r="H20" s="1"/>
  <c r="G20" l="1"/>
  <c r="G10"/>
  <c r="G12"/>
  <c r="G14"/>
  <c r="G16"/>
  <c r="G27" l="1"/>
  <c r="G22"/>
  <c r="L17"/>
  <c r="L22" s="1"/>
  <c r="L16"/>
  <c r="L14"/>
  <c r="L12"/>
  <c r="L10"/>
  <c r="L20" l="1"/>
  <c r="L27"/>
  <c r="H12"/>
  <c r="H14"/>
  <c r="C29" i="10" l="1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I19"/>
  <c r="M19" s="1"/>
  <c r="I21"/>
  <c r="M21" s="1"/>
  <c r="I26"/>
  <c r="M26" s="1"/>
  <c r="H27"/>
  <c r="I31"/>
  <c r="M31" s="1"/>
  <c r="I33"/>
  <c r="M33" s="1"/>
  <c r="I34"/>
  <c r="M34" s="1"/>
  <c r="I35"/>
  <c r="M35" s="1"/>
  <c r="P28" i="9" l="1"/>
  <c r="I10" i="5"/>
  <c r="M8"/>
  <c r="M10" s="1"/>
  <c r="M17"/>
  <c r="M27" s="1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C28" i="7"/>
  <c r="M22" i="5" l="1"/>
  <c r="M16"/>
  <c r="M14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<sst xmlns="http://schemas.openxmlformats.org/spreadsheetml/2006/main" count="1034" uniqueCount="105">
  <si>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</si>
  <si>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</si>
  <si>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</si>
  <si>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</si>
  <si>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</si>
  <si>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</si>
  <si>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</si>
  <si>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</si>
  <si>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</si>
  <si>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</si>
  <si>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</si>
  <si>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</si>
  <si>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</si>
  <si>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</si>
  <si>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</si>
  <si>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</si>
  <si>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</si>
  <si>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</si>
  <si>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</si>
  <si>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</si>
  <si>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</si>
  <si>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</si>
  <si>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</si>
  <si>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</si>
  <si>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</si>
  <si>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</si>
  <si>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</si>
  <si>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</si>
  <si>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</si>
  <si>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</si>
  <si>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</si>
  <si>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</si>
  <si>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</si>
  <si>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</si>
  <si>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</si>
  <si>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</si>
  <si>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</si>
  <si>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</si>
  <si>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</si>
  <si>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</si>
  <si>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</si>
  <si>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</si>
  <si>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</si>
  <si>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</si>
  <si>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</si>
  <si>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</si>
  <si>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</si>
  <si>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</si>
  <si>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</si>
  <si>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</si>
  <si>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</si>
  <si>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</si>
  <si>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</si>
  <si>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</si>
  <si>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</si>
  <si>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</si>
  <si>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</si>
  <si>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</si>
  <si>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</si>
  <si>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</si>
  <si>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</si>
  <si>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</si>
  <si>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</si>
  <si>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</si>
  <si>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</si>
  <si>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</si>
  <si>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</si>
  <si>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</si>
  <si>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</si>
  <si>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</si>
  <si>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</si>
  <si>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</si>
  <si>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</si>
  <si>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</si>
  <si>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</si>
  <si>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</si>
  <si>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</si>
  <si>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</si>
  <si>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</si>
  <si>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</si>
  <si>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</si>
  <si>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</si>
  <si>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</si>
  <si>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</si>
  <si>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</si>
  <si>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</si>
  <si>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</si>
  <si>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</si>
  <si>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</si>
  <si>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</si>
  <si>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</si>
  <si>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</si>
  <si>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</si>
  <si>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</si>
  <si>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</si>
  <si>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</si>
  <si>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</si>
  <si>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</si>
  <si>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</si>
  <si>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</si>
  <si>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</si>
  <si>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</si>
  <si>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</si>
  <si>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 xml:space="preserve">Рассмотрено всего обращений:                   за предыдущий кв. 2019г. (в работе) и   отчетный квартал 2019г. находящихся в работе на момент отчета </t>
  </si>
  <si>
    <t>за 2 квартал   2019 года.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</si>
</sst>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4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1" fontId="95" fillId="0" borderId="17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" fontId="95" fillId="0" borderId="19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65" fontId="95" fillId="0" borderId="14" xfId="0" applyNumberFormat="1" applyFont="1" applyBorder="1" applyAlignment="1">
      <alignment horizontal="center" vertical="center" wrapText="1"/>
    </xf>
    <xf numFmtId="1" fontId="94" fillId="0" borderId="43" xfId="0" applyNumberFormat="1" applyFont="1" applyBorder="1" applyAlignment="1">
      <alignment horizontal="center" vertical="center" wrapText="1"/>
    </xf>
    <xf numFmtId="1" fontId="95" fillId="0" borderId="21" xfId="0" applyNumberFormat="1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" fontId="95" fillId="0" borderId="14" xfId="0" applyNumberFormat="1" applyFont="1" applyBorder="1" applyAlignment="1">
      <alignment horizontal="center" vertical="center" wrapText="1"/>
    </xf>
    <xf numFmtId="165" fontId="95" fillId="0" borderId="21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5" fillId="0" borderId="36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5.75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6.5" thickBot="1">
      <c r="A3" s="462" t="s">
        <v>2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</row>
    <row r="4" spans="1:16">
      <c r="A4" s="463"/>
      <c r="B4" s="467"/>
      <c r="C4" s="458" t="s">
        <v>43</v>
      </c>
      <c r="D4" s="458" t="s">
        <v>3</v>
      </c>
      <c r="E4" s="458" t="s">
        <v>4</v>
      </c>
      <c r="F4" s="458" t="s">
        <v>5</v>
      </c>
      <c r="G4" s="458" t="s">
        <v>6</v>
      </c>
      <c r="H4" s="458" t="s">
        <v>7</v>
      </c>
      <c r="I4" s="458" t="s">
        <v>8</v>
      </c>
      <c r="J4" s="465" t="s">
        <v>9</v>
      </c>
      <c r="K4" s="458" t="s">
        <v>10</v>
      </c>
      <c r="L4" s="458" t="s">
        <v>11</v>
      </c>
      <c r="M4" s="458" t="s">
        <v>12</v>
      </c>
      <c r="N4" s="458" t="s">
        <v>13</v>
      </c>
      <c r="O4" s="458" t="s">
        <v>14</v>
      </c>
      <c r="P4" s="460" t="s">
        <v>15</v>
      </c>
    </row>
    <row r="5" spans="1:16" ht="50.25" customHeight="1" thickBot="1">
      <c r="A5" s="464"/>
      <c r="B5" s="468"/>
      <c r="C5" s="459"/>
      <c r="D5" s="459"/>
      <c r="E5" s="459"/>
      <c r="F5" s="459"/>
      <c r="G5" s="459"/>
      <c r="H5" s="459"/>
      <c r="I5" s="459"/>
      <c r="J5" s="466"/>
      <c r="K5" s="459"/>
      <c r="L5" s="459"/>
      <c r="M5" s="459"/>
      <c r="N5" s="459"/>
      <c r="O5" s="459"/>
      <c r="P5" s="461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54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55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56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57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56" t="s">
        <v>27</v>
      </c>
      <c r="B15" s="61" t="s">
        <v>17</v>
      </c>
      <c r="C15" s="63">
        <v>8</v>
      </c>
      <c r="D15" s="58">
        <v>3</v>
      </c>
      <c r="E15" s="469" t="s">
        <v>26</v>
      </c>
      <c r="F15" s="469" t="s">
        <v>26</v>
      </c>
      <c r="G15" s="469" t="s">
        <v>26</v>
      </c>
      <c r="H15" s="58">
        <v>2</v>
      </c>
      <c r="I15" s="469" t="s">
        <v>26</v>
      </c>
      <c r="J15" s="58">
        <v>3</v>
      </c>
      <c r="K15" s="58">
        <v>2</v>
      </c>
      <c r="L15" s="469" t="s">
        <v>26</v>
      </c>
      <c r="M15" s="469" t="s">
        <v>26</v>
      </c>
      <c r="N15" s="469" t="s">
        <v>26</v>
      </c>
      <c r="O15" s="471" t="s">
        <v>26</v>
      </c>
      <c r="P15" s="64">
        <f>SUM(C15:O15)</f>
        <v>18</v>
      </c>
    </row>
    <row r="16" spans="1:16" ht="15.75" thickBot="1">
      <c r="A16" s="482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70"/>
      <c r="F16" s="470"/>
      <c r="G16" s="470"/>
      <c r="H16" s="31">
        <f>H15/H7*100%</f>
        <v>0.2</v>
      </c>
      <c r="I16" s="470"/>
      <c r="J16" s="31">
        <f>J15/J7*100%</f>
        <v>5.6603773584905662E-2</v>
      </c>
      <c r="K16" s="31">
        <f>K15/K7*100%</f>
        <v>7.6923076923076927E-2</v>
      </c>
      <c r="L16" s="470"/>
      <c r="M16" s="470"/>
      <c r="N16" s="470"/>
      <c r="O16" s="472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56" t="s">
        <v>33</v>
      </c>
      <c r="B19" s="473" t="s">
        <v>23</v>
      </c>
      <c r="C19" s="475"/>
      <c r="D19" s="469"/>
      <c r="E19" s="469"/>
      <c r="F19" s="469"/>
      <c r="G19" s="469"/>
      <c r="H19" s="477"/>
      <c r="I19" s="469"/>
      <c r="J19" s="469"/>
      <c r="K19" s="469"/>
      <c r="L19" s="469"/>
      <c r="M19" s="469"/>
      <c r="N19" s="469"/>
      <c r="O19" s="471"/>
      <c r="P19" s="479"/>
    </row>
    <row r="20" spans="1:16" ht="18.75" customHeight="1" thickBot="1">
      <c r="A20" s="482"/>
      <c r="B20" s="474"/>
      <c r="C20" s="476"/>
      <c r="D20" s="470"/>
      <c r="E20" s="470"/>
      <c r="F20" s="470"/>
      <c r="G20" s="470"/>
      <c r="H20" s="478"/>
      <c r="I20" s="470"/>
      <c r="J20" s="470"/>
      <c r="K20" s="470"/>
      <c r="L20" s="470"/>
      <c r="M20" s="470"/>
      <c r="N20" s="470"/>
      <c r="O20" s="472"/>
      <c r="P20" s="480"/>
    </row>
    <row r="21" spans="1:16">
      <c r="A21" s="456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82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56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82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56" t="s">
        <v>36</v>
      </c>
      <c r="B25" s="61" t="s">
        <v>17</v>
      </c>
      <c r="C25" s="475" t="s">
        <v>26</v>
      </c>
      <c r="D25" s="469"/>
      <c r="E25" s="469" t="s">
        <v>26</v>
      </c>
      <c r="F25" s="58">
        <v>1</v>
      </c>
      <c r="G25" s="469" t="s">
        <v>26</v>
      </c>
      <c r="H25" s="469" t="s">
        <v>26</v>
      </c>
      <c r="I25" s="469" t="s">
        <v>26</v>
      </c>
      <c r="J25" s="469" t="s">
        <v>26</v>
      </c>
      <c r="K25" s="469" t="s">
        <v>26</v>
      </c>
      <c r="L25" s="469" t="s">
        <v>26</v>
      </c>
      <c r="M25" s="469" t="s">
        <v>26</v>
      </c>
      <c r="N25" s="469" t="s">
        <v>26</v>
      </c>
      <c r="O25" s="60">
        <v>3</v>
      </c>
      <c r="P25" s="64">
        <f>SUM(C25:O25)</f>
        <v>4</v>
      </c>
    </row>
    <row r="26" spans="1:16" ht="11.25" customHeight="1" thickBot="1">
      <c r="A26" s="482"/>
      <c r="B26" s="62" t="s">
        <v>28</v>
      </c>
      <c r="C26" s="483"/>
      <c r="D26" s="481"/>
      <c r="E26" s="481"/>
      <c r="F26" s="48">
        <f>F25/F7*100%</f>
        <v>7.1428571428571425E-2</v>
      </c>
      <c r="G26" s="481"/>
      <c r="H26" s="481"/>
      <c r="I26" s="481"/>
      <c r="J26" s="481"/>
      <c r="K26" s="481"/>
      <c r="L26" s="481"/>
      <c r="M26" s="481"/>
      <c r="N26" s="481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21:A22"/>
    <mergeCell ref="A23:A24"/>
    <mergeCell ref="A25:A26"/>
    <mergeCell ref="C25:C26"/>
    <mergeCell ref="G25:G26"/>
    <mergeCell ref="A15:A16"/>
    <mergeCell ref="E15:E16"/>
    <mergeCell ref="I15:I16"/>
    <mergeCell ref="L15:L16"/>
    <mergeCell ref="A19:A20"/>
    <mergeCell ref="G15:G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A10:A11"/>
    <mergeCell ref="A12:A13"/>
    <mergeCell ref="O4:O5"/>
    <mergeCell ref="P4:P5"/>
    <mergeCell ref="M4:M5"/>
    <mergeCell ref="N4:N5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7" t="s">
        <v>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</row>
    <row r="2" spans="1:16" ht="18.75">
      <c r="A2" s="487" t="s">
        <v>1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</row>
    <row r="3" spans="1:16" ht="18.75">
      <c r="A3" s="487" t="s">
        <v>45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</row>
    <row r="4" spans="1:16" ht="19.5" thickBot="1">
      <c r="A4" s="1"/>
    </row>
    <row r="5" spans="1:16" ht="60.75" customHeight="1">
      <c r="A5" s="463"/>
      <c r="B5" s="467"/>
      <c r="C5" s="458" t="s">
        <v>43</v>
      </c>
      <c r="D5" s="458" t="s">
        <v>3</v>
      </c>
      <c r="E5" s="458" t="s">
        <v>4</v>
      </c>
      <c r="F5" s="458" t="s">
        <v>5</v>
      </c>
      <c r="G5" s="458" t="s">
        <v>6</v>
      </c>
      <c r="H5" s="458" t="s">
        <v>7</v>
      </c>
      <c r="I5" s="458" t="s">
        <v>8</v>
      </c>
      <c r="J5" s="458" t="s">
        <v>9</v>
      </c>
      <c r="K5" s="458" t="s">
        <v>10</v>
      </c>
      <c r="L5" s="458" t="s">
        <v>11</v>
      </c>
      <c r="M5" s="458" t="s">
        <v>12</v>
      </c>
      <c r="N5" s="458" t="s">
        <v>13</v>
      </c>
      <c r="O5" s="458" t="s">
        <v>14</v>
      </c>
      <c r="P5" s="460" t="s">
        <v>15</v>
      </c>
    </row>
    <row r="6" spans="1:16" ht="15.75" thickBot="1">
      <c r="A6" s="464"/>
      <c r="B6" s="468"/>
      <c r="C6" s="488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94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89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90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90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91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56" t="s">
        <v>22</v>
      </c>
      <c r="B13" s="489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82"/>
      <c r="B14" s="491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56" t="s">
        <v>27</v>
      </c>
      <c r="B16" s="489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82"/>
      <c r="B17" s="491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56" t="s">
        <v>33</v>
      </c>
      <c r="B20" s="489" t="s">
        <v>23</v>
      </c>
      <c r="C20" s="489"/>
      <c r="D20" s="489"/>
      <c r="E20" s="489"/>
      <c r="F20" s="489"/>
      <c r="G20" s="489"/>
      <c r="H20" s="456"/>
      <c r="I20" s="489"/>
      <c r="J20" s="489"/>
      <c r="K20" s="489"/>
      <c r="L20" s="489"/>
      <c r="M20" s="489"/>
      <c r="N20" s="489"/>
      <c r="O20" s="489"/>
      <c r="P20" s="484"/>
    </row>
    <row r="21" spans="1:16" ht="1.5" customHeight="1" thickBot="1">
      <c r="A21" s="482"/>
      <c r="B21" s="491"/>
      <c r="C21" s="491"/>
      <c r="D21" s="491"/>
      <c r="E21" s="491"/>
      <c r="F21" s="491"/>
      <c r="G21" s="491"/>
      <c r="H21" s="482"/>
      <c r="I21" s="491"/>
      <c r="J21" s="491"/>
      <c r="K21" s="491"/>
      <c r="L21" s="491"/>
      <c r="M21" s="491"/>
      <c r="N21" s="491"/>
      <c r="O21" s="491"/>
      <c r="P21" s="486"/>
    </row>
    <row r="22" spans="1:16" ht="16.5" customHeight="1">
      <c r="A22" s="456" t="s">
        <v>34</v>
      </c>
      <c r="B22" s="492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82"/>
      <c r="B23" s="493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56" t="s">
        <v>35</v>
      </c>
      <c r="B24" s="492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82"/>
      <c r="B25" s="493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56" t="s">
        <v>36</v>
      </c>
      <c r="B26" s="492"/>
      <c r="C26" s="489" t="s">
        <v>26</v>
      </c>
      <c r="D26" s="489" t="s">
        <v>26</v>
      </c>
      <c r="E26" s="489" t="s">
        <v>26</v>
      </c>
      <c r="F26" s="7">
        <v>3</v>
      </c>
      <c r="G26" s="489" t="s">
        <v>26</v>
      </c>
      <c r="H26" s="489" t="s">
        <v>26</v>
      </c>
      <c r="I26" s="7">
        <v>1</v>
      </c>
      <c r="J26" s="489" t="s">
        <v>26</v>
      </c>
      <c r="K26" s="7">
        <v>1</v>
      </c>
      <c r="L26" s="489" t="s">
        <v>26</v>
      </c>
      <c r="M26" s="489" t="s">
        <v>26</v>
      </c>
      <c r="N26" s="489" t="s">
        <v>26</v>
      </c>
      <c r="O26" s="7">
        <v>4</v>
      </c>
      <c r="P26" s="9">
        <v>9</v>
      </c>
    </row>
    <row r="27" spans="1:16" ht="15.75" thickBot="1">
      <c r="A27" s="482"/>
      <c r="B27" s="493"/>
      <c r="C27" s="491"/>
      <c r="D27" s="491"/>
      <c r="E27" s="491"/>
      <c r="F27" s="14">
        <v>-8.3000000000000004E-2</v>
      </c>
      <c r="G27" s="491"/>
      <c r="H27" s="491"/>
      <c r="I27" s="14">
        <v>-4.2000000000000003E-2</v>
      </c>
      <c r="J27" s="491"/>
      <c r="K27" s="14">
        <v>-8.9999999999999993E-3</v>
      </c>
      <c r="L27" s="491"/>
      <c r="M27" s="491"/>
      <c r="N27" s="491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56" t="s">
        <v>42</v>
      </c>
      <c r="B33" s="489"/>
      <c r="C33" s="489">
        <v>53</v>
      </c>
      <c r="D33" s="489">
        <v>11</v>
      </c>
      <c r="E33" s="489">
        <v>2</v>
      </c>
      <c r="F33" s="489">
        <v>4</v>
      </c>
      <c r="G33" s="489">
        <v>29</v>
      </c>
      <c r="H33" s="489">
        <v>0</v>
      </c>
      <c r="I33" s="489">
        <v>0</v>
      </c>
      <c r="J33" s="489">
        <v>0</v>
      </c>
      <c r="K33" s="489">
        <v>3</v>
      </c>
      <c r="L33" s="489">
        <v>0</v>
      </c>
      <c r="M33" s="489">
        <v>0</v>
      </c>
      <c r="N33" s="489">
        <v>9</v>
      </c>
      <c r="O33" s="489">
        <v>12</v>
      </c>
      <c r="P33" s="484">
        <v>123</v>
      </c>
    </row>
    <row r="34" spans="1:16" ht="14.25" customHeight="1">
      <c r="A34" s="457"/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85"/>
    </row>
    <row r="35" spans="1:16" ht="15.75" hidden="1" thickBot="1">
      <c r="A35" s="482"/>
      <c r="B35" s="491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86"/>
    </row>
    <row r="36" spans="1:16" ht="15.75">
      <c r="A36" s="16"/>
    </row>
  </sheetData>
  <mergeCells count="71"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  <mergeCell ref="A13:A14"/>
    <mergeCell ref="B13:B14"/>
    <mergeCell ref="A16:A17"/>
    <mergeCell ref="B16:B17"/>
    <mergeCell ref="K5:K6"/>
    <mergeCell ref="A5:A6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D26:D27"/>
    <mergeCell ref="M20:M21"/>
    <mergeCell ref="N20:N21"/>
    <mergeCell ref="O20:O21"/>
    <mergeCell ref="P20:P21"/>
    <mergeCell ref="J20:J21"/>
    <mergeCell ref="K20:K21"/>
    <mergeCell ref="L20:L21"/>
    <mergeCell ref="A24:A25"/>
    <mergeCell ref="B24:B25"/>
    <mergeCell ref="A26:A27"/>
    <mergeCell ref="B26:B27"/>
    <mergeCell ref="C26:C27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B33:B35"/>
    <mergeCell ref="C33:C35"/>
    <mergeCell ref="D33:D35"/>
    <mergeCell ref="E33:E35"/>
    <mergeCell ref="F33:F35"/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3.5" customHeight="1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2.75" customHeight="1" thickBot="1">
      <c r="A3" s="462" t="s">
        <v>77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</row>
    <row r="4" spans="1:16" ht="15" customHeight="1">
      <c r="A4" s="463"/>
      <c r="B4" s="467"/>
      <c r="C4" s="495" t="s">
        <v>49</v>
      </c>
      <c r="D4" s="497" t="s">
        <v>3</v>
      </c>
      <c r="E4" s="499" t="s">
        <v>4</v>
      </c>
      <c r="F4" s="501" t="s">
        <v>5</v>
      </c>
      <c r="G4" s="503" t="s">
        <v>6</v>
      </c>
      <c r="H4" s="513" t="s">
        <v>7</v>
      </c>
      <c r="I4" s="515" t="s">
        <v>8</v>
      </c>
      <c r="J4" s="517" t="s">
        <v>9</v>
      </c>
      <c r="K4" s="507" t="s">
        <v>10</v>
      </c>
      <c r="L4" s="499" t="s">
        <v>11</v>
      </c>
      <c r="M4" s="497" t="s">
        <v>12</v>
      </c>
      <c r="N4" s="499" t="s">
        <v>13</v>
      </c>
      <c r="O4" s="505" t="s">
        <v>14</v>
      </c>
      <c r="P4" s="507" t="s">
        <v>15</v>
      </c>
    </row>
    <row r="5" spans="1:16" ht="35.25" customHeight="1" thickBot="1">
      <c r="A5" s="464"/>
      <c r="B5" s="468"/>
      <c r="C5" s="496"/>
      <c r="D5" s="498"/>
      <c r="E5" s="500"/>
      <c r="F5" s="502"/>
      <c r="G5" s="504"/>
      <c r="H5" s="514"/>
      <c r="I5" s="516"/>
      <c r="J5" s="518"/>
      <c r="K5" s="508"/>
      <c r="L5" s="500"/>
      <c r="M5" s="498"/>
      <c r="N5" s="500"/>
      <c r="O5" s="506"/>
      <c r="P5" s="508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09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10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511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512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511" t="s">
        <v>27</v>
      </c>
      <c r="B17" s="103" t="s">
        <v>17</v>
      </c>
      <c r="C17" s="191">
        <v>5</v>
      </c>
      <c r="D17" s="521" t="s">
        <v>26</v>
      </c>
      <c r="E17" s="519" t="s">
        <v>26</v>
      </c>
      <c r="F17" s="527" t="s">
        <v>26</v>
      </c>
      <c r="G17" s="172">
        <v>1</v>
      </c>
      <c r="H17" s="193">
        <v>0</v>
      </c>
      <c r="I17" s="529" t="s">
        <v>26</v>
      </c>
      <c r="J17" s="195">
        <v>0</v>
      </c>
      <c r="K17" s="176">
        <v>1</v>
      </c>
      <c r="L17" s="519" t="s">
        <v>26</v>
      </c>
      <c r="M17" s="521" t="s">
        <v>26</v>
      </c>
      <c r="N17" s="519" t="s">
        <v>26</v>
      </c>
      <c r="O17" s="523" t="s">
        <v>26</v>
      </c>
      <c r="P17" s="209">
        <f>SUM(C17:O17)</f>
        <v>7</v>
      </c>
    </row>
    <row r="18" spans="1:16" ht="15.75" thickBot="1">
      <c r="A18" s="512"/>
      <c r="B18" s="105" t="s">
        <v>28</v>
      </c>
      <c r="C18" s="197">
        <f>C17/C10*100%</f>
        <v>1.4409221902017291E-2</v>
      </c>
      <c r="D18" s="522"/>
      <c r="E18" s="520"/>
      <c r="F18" s="528"/>
      <c r="G18" s="210">
        <f t="shared" ref="G18:H18" si="7">G17/G10*100%</f>
        <v>3.125E-2</v>
      </c>
      <c r="H18" s="211">
        <f t="shared" si="7"/>
        <v>0</v>
      </c>
      <c r="I18" s="530"/>
      <c r="J18" s="212">
        <f t="shared" ref="J18:K18" si="8">J17/J10*100%</f>
        <v>0</v>
      </c>
      <c r="K18" s="213">
        <f t="shared" si="8"/>
        <v>1</v>
      </c>
      <c r="L18" s="520"/>
      <c r="M18" s="522"/>
      <c r="N18" s="520"/>
      <c r="O18" s="524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511" t="s">
        <v>33</v>
      </c>
      <c r="B21" s="473" t="s">
        <v>47</v>
      </c>
      <c r="C21" s="525"/>
      <c r="D21" s="521"/>
      <c r="E21" s="519"/>
      <c r="F21" s="527"/>
      <c r="G21" s="533"/>
      <c r="H21" s="535"/>
      <c r="I21" s="529"/>
      <c r="J21" s="537"/>
      <c r="K21" s="539"/>
      <c r="L21" s="519"/>
      <c r="M21" s="521"/>
      <c r="N21" s="519"/>
      <c r="O21" s="523"/>
      <c r="P21" s="531"/>
    </row>
    <row r="22" spans="1:16" ht="9.75" customHeight="1" thickBot="1">
      <c r="A22" s="512"/>
      <c r="B22" s="474"/>
      <c r="C22" s="526"/>
      <c r="D22" s="522"/>
      <c r="E22" s="520"/>
      <c r="F22" s="528"/>
      <c r="G22" s="534"/>
      <c r="H22" s="536"/>
      <c r="I22" s="530"/>
      <c r="J22" s="538"/>
      <c r="K22" s="540"/>
      <c r="L22" s="520"/>
      <c r="M22" s="522"/>
      <c r="N22" s="520"/>
      <c r="O22" s="524"/>
      <c r="P22" s="532"/>
    </row>
    <row r="23" spans="1:16" ht="12.75" customHeight="1">
      <c r="A23" s="511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512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511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512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511" t="s">
        <v>36</v>
      </c>
      <c r="B27" s="100" t="s">
        <v>17</v>
      </c>
      <c r="C27" s="525" t="s">
        <v>26</v>
      </c>
      <c r="D27" s="521" t="s">
        <v>26</v>
      </c>
      <c r="E27" s="519" t="s">
        <v>26</v>
      </c>
      <c r="F27" s="527" t="s">
        <v>26</v>
      </c>
      <c r="G27" s="533" t="s">
        <v>26</v>
      </c>
      <c r="H27" s="541" t="s">
        <v>26</v>
      </c>
      <c r="I27" s="529" t="s">
        <v>26</v>
      </c>
      <c r="J27" s="537" t="s">
        <v>26</v>
      </c>
      <c r="K27" s="539" t="s">
        <v>26</v>
      </c>
      <c r="L27" s="519" t="s">
        <v>26</v>
      </c>
      <c r="M27" s="521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512"/>
      <c r="B28" s="101" t="s">
        <v>28</v>
      </c>
      <c r="C28" s="549"/>
      <c r="D28" s="548"/>
      <c r="E28" s="547"/>
      <c r="F28" s="543"/>
      <c r="G28" s="550"/>
      <c r="H28" s="542"/>
      <c r="I28" s="544"/>
      <c r="J28" s="545"/>
      <c r="K28" s="546"/>
      <c r="L28" s="547"/>
      <c r="M28" s="548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27:A28"/>
    <mergeCell ref="C27:C28"/>
    <mergeCell ref="D27:D28"/>
    <mergeCell ref="E27:E28"/>
    <mergeCell ref="G27:G28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5.75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6.5" thickBot="1">
      <c r="A3" s="462" t="s">
        <v>73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</row>
    <row r="4" spans="1:16">
      <c r="A4" s="463"/>
      <c r="B4" s="467"/>
      <c r="C4" s="592" t="s">
        <v>49</v>
      </c>
      <c r="D4" s="594" t="s">
        <v>3</v>
      </c>
      <c r="E4" s="588" t="s">
        <v>4</v>
      </c>
      <c r="F4" s="596" t="s">
        <v>5</v>
      </c>
      <c r="G4" s="598" t="s">
        <v>6</v>
      </c>
      <c r="H4" s="586" t="s">
        <v>7</v>
      </c>
      <c r="I4" s="588" t="s">
        <v>8</v>
      </c>
      <c r="J4" s="590" t="s">
        <v>9</v>
      </c>
      <c r="K4" s="596" t="s">
        <v>10</v>
      </c>
      <c r="L4" s="602" t="s">
        <v>11</v>
      </c>
      <c r="M4" s="604" t="s">
        <v>12</v>
      </c>
      <c r="N4" s="600" t="s">
        <v>13</v>
      </c>
      <c r="O4" s="596" t="s">
        <v>14</v>
      </c>
      <c r="P4" s="460" t="s">
        <v>15</v>
      </c>
    </row>
    <row r="5" spans="1:16" ht="39.75" customHeight="1" thickBot="1">
      <c r="A5" s="464"/>
      <c r="B5" s="468"/>
      <c r="C5" s="593"/>
      <c r="D5" s="595"/>
      <c r="E5" s="589"/>
      <c r="F5" s="597"/>
      <c r="G5" s="599"/>
      <c r="H5" s="587"/>
      <c r="I5" s="589"/>
      <c r="J5" s="591"/>
      <c r="K5" s="597"/>
      <c r="L5" s="603"/>
      <c r="M5" s="605"/>
      <c r="N5" s="601"/>
      <c r="O5" s="597"/>
      <c r="P5" s="461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84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85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51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52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51" t="s">
        <v>27</v>
      </c>
      <c r="B17" s="103" t="s">
        <v>17</v>
      </c>
      <c r="C17" s="77">
        <v>50</v>
      </c>
      <c r="D17" s="555" t="s">
        <v>26</v>
      </c>
      <c r="E17" s="557" t="s">
        <v>26</v>
      </c>
      <c r="F17" s="567" t="s">
        <v>26</v>
      </c>
      <c r="G17" s="317">
        <v>1</v>
      </c>
      <c r="H17" s="365">
        <v>5</v>
      </c>
      <c r="I17" s="557" t="s">
        <v>26</v>
      </c>
      <c r="J17" s="305">
        <v>1</v>
      </c>
      <c r="K17" s="113">
        <v>0</v>
      </c>
      <c r="L17" s="569" t="s">
        <v>26</v>
      </c>
      <c r="M17" s="575" t="s">
        <v>26</v>
      </c>
      <c r="N17" s="561" t="s">
        <v>26</v>
      </c>
      <c r="O17" s="563" t="s">
        <v>26</v>
      </c>
      <c r="P17" s="70">
        <f>SUM(C17:O17)</f>
        <v>57</v>
      </c>
    </row>
    <row r="18" spans="1:16" ht="11.25" customHeight="1" thickBot="1">
      <c r="A18" s="552"/>
      <c r="B18" s="105" t="s">
        <v>28</v>
      </c>
      <c r="C18" s="76">
        <f>C17/C10*100%</f>
        <v>0.15625</v>
      </c>
      <c r="D18" s="583"/>
      <c r="E18" s="580"/>
      <c r="F18" s="568"/>
      <c r="G18" s="324">
        <f t="shared" ref="G18:H18" si="9">G17/G10*100%</f>
        <v>1.6666666666666666E-2</v>
      </c>
      <c r="H18" s="368">
        <f t="shared" si="9"/>
        <v>0.3125</v>
      </c>
      <c r="I18" s="580"/>
      <c r="J18" s="308">
        <f t="shared" ref="J18:K18" si="10">J17/J10*100%</f>
        <v>2.564102564102564E-2</v>
      </c>
      <c r="K18" s="76">
        <f t="shared" si="10"/>
        <v>0</v>
      </c>
      <c r="L18" s="570"/>
      <c r="M18" s="581"/>
      <c r="N18" s="562"/>
      <c r="O18" s="564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51" t="s">
        <v>33</v>
      </c>
      <c r="B21" s="473" t="s">
        <v>47</v>
      </c>
      <c r="C21" s="553"/>
      <c r="D21" s="555"/>
      <c r="E21" s="557"/>
      <c r="F21" s="567"/>
      <c r="G21" s="559"/>
      <c r="H21" s="578"/>
      <c r="I21" s="557"/>
      <c r="J21" s="565"/>
      <c r="K21" s="567"/>
      <c r="L21" s="569"/>
      <c r="M21" s="575"/>
      <c r="N21" s="561"/>
      <c r="O21" s="563"/>
      <c r="P21" s="479"/>
    </row>
    <row r="22" spans="1:16" ht="8.25" customHeight="1" thickBot="1">
      <c r="A22" s="552"/>
      <c r="B22" s="474"/>
      <c r="C22" s="582"/>
      <c r="D22" s="583"/>
      <c r="E22" s="580"/>
      <c r="F22" s="568"/>
      <c r="G22" s="577"/>
      <c r="H22" s="579"/>
      <c r="I22" s="580"/>
      <c r="J22" s="566"/>
      <c r="K22" s="568"/>
      <c r="L22" s="570"/>
      <c r="M22" s="581"/>
      <c r="N22" s="562"/>
      <c r="O22" s="564"/>
      <c r="P22" s="480"/>
    </row>
    <row r="23" spans="1:16" ht="12" customHeight="1">
      <c r="A23" s="551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52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51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52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51" t="s">
        <v>36</v>
      </c>
      <c r="B27" s="100" t="s">
        <v>17</v>
      </c>
      <c r="C27" s="553" t="s">
        <v>26</v>
      </c>
      <c r="D27" s="555" t="s">
        <v>26</v>
      </c>
      <c r="E27" s="557" t="s">
        <v>26</v>
      </c>
      <c r="F27" s="243">
        <v>1</v>
      </c>
      <c r="G27" s="559" t="s">
        <v>26</v>
      </c>
      <c r="H27" s="571" t="s">
        <v>26</v>
      </c>
      <c r="I27" s="557" t="s">
        <v>26</v>
      </c>
      <c r="J27" s="565" t="s">
        <v>26</v>
      </c>
      <c r="K27" s="243">
        <v>1</v>
      </c>
      <c r="L27" s="569" t="s">
        <v>26</v>
      </c>
      <c r="M27" s="575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52"/>
      <c r="B28" s="101" t="s">
        <v>28</v>
      </c>
      <c r="C28" s="554"/>
      <c r="D28" s="556"/>
      <c r="E28" s="558"/>
      <c r="F28" s="245">
        <f t="shared" ref="F28" si="14">F27/F9*100%</f>
        <v>7.1428571428571425E-2</v>
      </c>
      <c r="G28" s="560"/>
      <c r="H28" s="572"/>
      <c r="I28" s="558"/>
      <c r="J28" s="573"/>
      <c r="K28" s="245">
        <f t="shared" ref="K28" si="15">K27/K9*100%</f>
        <v>3.4482758620689655E-2</v>
      </c>
      <c r="L28" s="574"/>
      <c r="M28" s="576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3:A24"/>
    <mergeCell ref="A25:A26"/>
    <mergeCell ref="G21:G22"/>
    <mergeCell ref="H21:H22"/>
    <mergeCell ref="I21:I22"/>
    <mergeCell ref="H27:H28"/>
    <mergeCell ref="I27:I28"/>
    <mergeCell ref="J27:J28"/>
    <mergeCell ref="L27:L28"/>
    <mergeCell ref="M27:M28"/>
    <mergeCell ref="N21:N22"/>
    <mergeCell ref="O21:O22"/>
    <mergeCell ref="P21:P22"/>
    <mergeCell ref="J21:J22"/>
    <mergeCell ref="K21:K22"/>
    <mergeCell ref="L21:L22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5.75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6.5" thickBot="1">
      <c r="A3" s="462" t="s">
        <v>81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</row>
    <row r="4" spans="1:16">
      <c r="A4" s="463"/>
      <c r="B4" s="467"/>
      <c r="C4" s="592" t="s">
        <v>43</v>
      </c>
      <c r="D4" s="592" t="s">
        <v>3</v>
      </c>
      <c r="E4" s="592" t="s">
        <v>4</v>
      </c>
      <c r="F4" s="592" t="s">
        <v>5</v>
      </c>
      <c r="G4" s="592" t="s">
        <v>6</v>
      </c>
      <c r="H4" s="592" t="s">
        <v>7</v>
      </c>
      <c r="I4" s="592" t="s">
        <v>8</v>
      </c>
      <c r="J4" s="592" t="s">
        <v>9</v>
      </c>
      <c r="K4" s="592" t="s">
        <v>10</v>
      </c>
      <c r="L4" s="592" t="s">
        <v>11</v>
      </c>
      <c r="M4" s="592" t="s">
        <v>12</v>
      </c>
      <c r="N4" s="592" t="s">
        <v>13</v>
      </c>
      <c r="O4" s="592" t="s">
        <v>14</v>
      </c>
      <c r="P4" s="611" t="s">
        <v>15</v>
      </c>
    </row>
    <row r="5" spans="1:16" ht="36.75" customHeight="1" thickBot="1">
      <c r="A5" s="464"/>
      <c r="B5" s="468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612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84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85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609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610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51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67" t="s">
        <v>26</v>
      </c>
      <c r="F15" s="567" t="s">
        <v>26</v>
      </c>
      <c r="G15" s="68">
        <f>'1 квартал 2014г.'!G17+'2 квартал 2014г.'!G17</f>
        <v>2</v>
      </c>
      <c r="H15" s="68" t="e">
        <f>#REF!+#REF!</f>
        <v>#REF!</v>
      </c>
      <c r="I15" s="567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67" t="s">
        <v>26</v>
      </c>
      <c r="M15" s="567" t="s">
        <v>26</v>
      </c>
      <c r="N15" s="567" t="s">
        <v>26</v>
      </c>
      <c r="O15" s="563" t="s">
        <v>26</v>
      </c>
      <c r="P15" s="102" t="e">
        <f>SUM(C15:O15)</f>
        <v>#REF!</v>
      </c>
    </row>
    <row r="16" spans="1:16" ht="11.25" customHeight="1" thickBot="1">
      <c r="A16" s="552"/>
      <c r="B16" s="101" t="s">
        <v>28</v>
      </c>
      <c r="C16" s="90">
        <f>C15/C7*100%</f>
        <v>8.5403726708074529E-2</v>
      </c>
      <c r="D16" s="91">
        <f>D15/D7*100%</f>
        <v>0</v>
      </c>
      <c r="E16" s="568"/>
      <c r="F16" s="568"/>
      <c r="G16" s="91">
        <f>G15/G7*100%</f>
        <v>1.8518518518518517E-2</v>
      </c>
      <c r="H16" s="91" t="e">
        <f>H15/H7*100%</f>
        <v>#REF!</v>
      </c>
      <c r="I16" s="568"/>
      <c r="J16" s="91">
        <f>J15/J7*100%</f>
        <v>1.3333333333333334E-2</v>
      </c>
      <c r="K16" s="91">
        <f>K15/K7*100%</f>
        <v>2.0408163265306121E-2</v>
      </c>
      <c r="L16" s="568"/>
      <c r="M16" s="568"/>
      <c r="N16" s="568"/>
      <c r="O16" s="564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51" t="s">
        <v>33</v>
      </c>
      <c r="B19" s="473" t="s">
        <v>23</v>
      </c>
      <c r="C19" s="553"/>
      <c r="D19" s="567"/>
      <c r="E19" s="567"/>
      <c r="F19" s="567"/>
      <c r="G19" s="567"/>
      <c r="H19" s="607"/>
      <c r="I19" s="567"/>
      <c r="J19" s="567"/>
      <c r="K19" s="567"/>
      <c r="L19" s="567"/>
      <c r="M19" s="567"/>
      <c r="N19" s="567"/>
      <c r="O19" s="563"/>
      <c r="P19" s="479"/>
    </row>
    <row r="20" spans="1:16" ht="11.25" customHeight="1" thickBot="1">
      <c r="A20" s="552"/>
      <c r="B20" s="474"/>
      <c r="C20" s="582"/>
      <c r="D20" s="568"/>
      <c r="E20" s="568"/>
      <c r="F20" s="568"/>
      <c r="G20" s="568"/>
      <c r="H20" s="608"/>
      <c r="I20" s="568"/>
      <c r="J20" s="568"/>
      <c r="K20" s="568"/>
      <c r="L20" s="568"/>
      <c r="M20" s="568"/>
      <c r="N20" s="568"/>
      <c r="O20" s="564"/>
      <c r="P20" s="480"/>
    </row>
    <row r="21" spans="1:16" ht="15.75" thickBot="1">
      <c r="A21" s="551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52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51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52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51" t="s">
        <v>36</v>
      </c>
      <c r="B25" s="100" t="s">
        <v>17</v>
      </c>
      <c r="C25" s="553" t="s">
        <v>26</v>
      </c>
      <c r="D25" s="567" t="s">
        <v>26</v>
      </c>
      <c r="E25" s="567" t="s">
        <v>26</v>
      </c>
      <c r="F25" s="113">
        <f>'2 квартал 2014г.'!F27</f>
        <v>1</v>
      </c>
      <c r="G25" s="567" t="s">
        <v>26</v>
      </c>
      <c r="H25" s="567" t="s">
        <v>26</v>
      </c>
      <c r="I25" s="567" t="s">
        <v>26</v>
      </c>
      <c r="J25" s="567" t="s">
        <v>26</v>
      </c>
      <c r="K25" s="113">
        <f>'2 квартал 2014г.'!K27</f>
        <v>1</v>
      </c>
      <c r="L25" s="567" t="s">
        <v>26</v>
      </c>
      <c r="M25" s="567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52"/>
      <c r="B26" s="101" t="s">
        <v>28</v>
      </c>
      <c r="C26" s="554"/>
      <c r="D26" s="606"/>
      <c r="E26" s="606"/>
      <c r="F26" s="244">
        <f>F25/F7*100%</f>
        <v>4.3478260869565216E-2</v>
      </c>
      <c r="G26" s="606"/>
      <c r="H26" s="606"/>
      <c r="I26" s="606"/>
      <c r="J26" s="606"/>
      <c r="K26" s="244">
        <f>K25/K7*100%</f>
        <v>2.0408163265306121E-2</v>
      </c>
      <c r="L26" s="606"/>
      <c r="M26" s="606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21:A22"/>
    <mergeCell ref="A23:A24"/>
    <mergeCell ref="G19:G20"/>
    <mergeCell ref="H19:H20"/>
    <mergeCell ref="I19:I20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5.75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6.5" thickBot="1">
      <c r="A3" s="462" t="s">
        <v>84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</row>
    <row r="4" spans="1:16">
      <c r="A4" s="463"/>
      <c r="B4" s="467"/>
      <c r="C4" s="592" t="s">
        <v>49</v>
      </c>
      <c r="D4" s="596" t="s">
        <v>3</v>
      </c>
      <c r="E4" s="596" t="s">
        <v>4</v>
      </c>
      <c r="F4" s="596" t="s">
        <v>5</v>
      </c>
      <c r="G4" s="596" t="s">
        <v>6</v>
      </c>
      <c r="H4" s="596" t="s">
        <v>7</v>
      </c>
      <c r="I4" s="596" t="s">
        <v>8</v>
      </c>
      <c r="J4" s="596" t="s">
        <v>9</v>
      </c>
      <c r="K4" s="596" t="s">
        <v>10</v>
      </c>
      <c r="L4" s="596" t="s">
        <v>11</v>
      </c>
      <c r="M4" s="596" t="s">
        <v>12</v>
      </c>
      <c r="N4" s="596" t="s">
        <v>13</v>
      </c>
      <c r="O4" s="596" t="s">
        <v>14</v>
      </c>
      <c r="P4" s="460" t="s">
        <v>15</v>
      </c>
    </row>
    <row r="5" spans="1:16" ht="23.25" customHeight="1" thickBot="1">
      <c r="A5" s="464"/>
      <c r="B5" s="468"/>
      <c r="C5" s="593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461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84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85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51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52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51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52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51" t="s">
        <v>33</v>
      </c>
      <c r="B21" s="473" t="s">
        <v>47</v>
      </c>
      <c r="C21" s="553"/>
      <c r="D21" s="567"/>
      <c r="E21" s="567"/>
      <c r="F21" s="567"/>
      <c r="G21" s="567"/>
      <c r="H21" s="607"/>
      <c r="I21" s="567"/>
      <c r="J21" s="567"/>
      <c r="K21" s="567"/>
      <c r="L21" s="567"/>
      <c r="M21" s="567"/>
      <c r="N21" s="567"/>
      <c r="O21" s="563"/>
      <c r="P21" s="479"/>
    </row>
    <row r="22" spans="1:16" ht="5.25" customHeight="1" thickBot="1">
      <c r="A22" s="552"/>
      <c r="B22" s="474"/>
      <c r="C22" s="582"/>
      <c r="D22" s="568"/>
      <c r="E22" s="568"/>
      <c r="F22" s="568"/>
      <c r="G22" s="568"/>
      <c r="H22" s="608"/>
      <c r="I22" s="568"/>
      <c r="J22" s="568"/>
      <c r="K22" s="568"/>
      <c r="L22" s="568"/>
      <c r="M22" s="568"/>
      <c r="N22" s="568"/>
      <c r="O22" s="564"/>
      <c r="P22" s="480"/>
    </row>
    <row r="23" spans="1:16" ht="11.25" customHeight="1">
      <c r="A23" s="551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52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51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52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51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52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  <mergeCell ref="A27:A28"/>
    <mergeCell ref="A25:A26"/>
    <mergeCell ref="E21:E22"/>
    <mergeCell ref="F21:F22"/>
    <mergeCell ref="N21:N22"/>
    <mergeCell ref="A17:A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5.75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6.5" thickBot="1">
      <c r="A3" s="462" t="s">
        <v>85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</row>
    <row r="4" spans="1:16">
      <c r="A4" s="463"/>
      <c r="B4" s="467"/>
      <c r="C4" s="596" t="s">
        <v>49</v>
      </c>
      <c r="D4" s="596" t="s">
        <v>3</v>
      </c>
      <c r="E4" s="596" t="s">
        <v>4</v>
      </c>
      <c r="F4" s="596" t="s">
        <v>5</v>
      </c>
      <c r="G4" s="596" t="s">
        <v>6</v>
      </c>
      <c r="H4" s="596" t="s">
        <v>7</v>
      </c>
      <c r="I4" s="596" t="s">
        <v>8</v>
      </c>
      <c r="J4" s="596" t="s">
        <v>9</v>
      </c>
      <c r="K4" s="596" t="s">
        <v>10</v>
      </c>
      <c r="L4" s="596" t="s">
        <v>11</v>
      </c>
      <c r="M4" s="596" t="s">
        <v>12</v>
      </c>
      <c r="N4" s="596" t="s">
        <v>13</v>
      </c>
      <c r="O4" s="596" t="s">
        <v>14</v>
      </c>
      <c r="P4" s="460" t="s">
        <v>15</v>
      </c>
    </row>
    <row r="5" spans="1:16" ht="30" customHeight="1" thickBot="1">
      <c r="A5" s="464"/>
      <c r="B5" s="468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461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84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85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51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52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51" t="s">
        <v>27</v>
      </c>
      <c r="B15" s="260" t="s">
        <v>17</v>
      </c>
      <c r="C15" s="77">
        <f>'1 квартал 2014'!C17+'2 квартал 2014г.'!C17+'3квартал 2014'!C17</f>
        <v>86</v>
      </c>
      <c r="D15" s="567" t="s">
        <v>26</v>
      </c>
      <c r="E15" s="567" t="s">
        <v>26</v>
      </c>
      <c r="F15" s="567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67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67" t="s">
        <v>26</v>
      </c>
      <c r="M15" s="567" t="s">
        <v>26</v>
      </c>
      <c r="N15" s="567" t="s">
        <v>26</v>
      </c>
      <c r="O15" s="563" t="s">
        <v>26</v>
      </c>
      <c r="P15" s="70">
        <f>SUM(C15:O15)</f>
        <v>101</v>
      </c>
    </row>
    <row r="16" spans="1:16" ht="10.5" customHeight="1" thickBot="1">
      <c r="A16" s="552"/>
      <c r="B16" s="262" t="s">
        <v>28</v>
      </c>
      <c r="C16" s="76">
        <f>C15/C8*100%</f>
        <v>8.2139446036294167E-2</v>
      </c>
      <c r="D16" s="568"/>
      <c r="E16" s="568"/>
      <c r="F16" s="568"/>
      <c r="G16" s="76">
        <f t="shared" ref="G16:H16" si="5">G15/G8*100%</f>
        <v>2.9411764705882353E-2</v>
      </c>
      <c r="H16" s="76">
        <f t="shared" si="5"/>
        <v>0.1388888888888889</v>
      </c>
      <c r="I16" s="568"/>
      <c r="J16" s="76">
        <f t="shared" ref="J16:K16" si="6">J15/J8*100%</f>
        <v>3.968253968253968E-2</v>
      </c>
      <c r="K16" s="76">
        <f t="shared" si="6"/>
        <v>0.16666666666666666</v>
      </c>
      <c r="L16" s="568"/>
      <c r="M16" s="568"/>
      <c r="N16" s="568"/>
      <c r="O16" s="564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51" t="s">
        <v>33</v>
      </c>
      <c r="B19" s="473" t="s">
        <v>47</v>
      </c>
      <c r="C19" s="553"/>
      <c r="D19" s="567"/>
      <c r="E19" s="567"/>
      <c r="F19" s="567"/>
      <c r="G19" s="567"/>
      <c r="H19" s="607"/>
      <c r="I19" s="567"/>
      <c r="J19" s="567"/>
      <c r="K19" s="567"/>
      <c r="L19" s="567"/>
      <c r="M19" s="567"/>
      <c r="N19" s="567"/>
      <c r="O19" s="563"/>
      <c r="P19" s="613"/>
    </row>
    <row r="20" spans="1:16" ht="9" customHeight="1" thickBot="1">
      <c r="A20" s="552"/>
      <c r="B20" s="474"/>
      <c r="C20" s="582"/>
      <c r="D20" s="568"/>
      <c r="E20" s="568"/>
      <c r="F20" s="568"/>
      <c r="G20" s="568"/>
      <c r="H20" s="608"/>
      <c r="I20" s="568"/>
      <c r="J20" s="568"/>
      <c r="K20" s="568"/>
      <c r="L20" s="568"/>
      <c r="M20" s="568"/>
      <c r="N20" s="568"/>
      <c r="O20" s="564"/>
      <c r="P20" s="614"/>
    </row>
    <row r="21" spans="1:16" ht="11.25" customHeight="1">
      <c r="A21" s="551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52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51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52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51" t="s">
        <v>36</v>
      </c>
      <c r="B25" s="258" t="s">
        <v>17</v>
      </c>
      <c r="C25" s="553" t="s">
        <v>26</v>
      </c>
      <c r="D25" s="567" t="s">
        <v>26</v>
      </c>
      <c r="E25" s="567" t="s">
        <v>26</v>
      </c>
      <c r="F25" s="376">
        <f>'1 квартал 2014'!F27+'2 квартал 2014г.'!F27+'3квартал 2014'!F27</f>
        <v>1</v>
      </c>
      <c r="G25" s="567" t="s">
        <v>26</v>
      </c>
      <c r="H25" s="567" t="s">
        <v>26</v>
      </c>
      <c r="I25" s="567" t="s">
        <v>26</v>
      </c>
      <c r="J25" s="567" t="s">
        <v>26</v>
      </c>
      <c r="K25" s="376">
        <f>'1 квартал 2014'!K27+'2 квартал 2014г.'!K27+'3квартал 2014'!K27</f>
        <v>2</v>
      </c>
      <c r="L25" s="567" t="s">
        <v>26</v>
      </c>
      <c r="M25" s="567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52"/>
      <c r="B26" s="259" t="s">
        <v>28</v>
      </c>
      <c r="C26" s="554"/>
      <c r="D26" s="606"/>
      <c r="E26" s="606"/>
      <c r="F26" s="245">
        <f t="shared" ref="F26" si="10">F25/F7*100%</f>
        <v>3.2258064516129031E-2</v>
      </c>
      <c r="G26" s="606"/>
      <c r="H26" s="606"/>
      <c r="I26" s="606"/>
      <c r="J26" s="606"/>
      <c r="K26" s="245">
        <f t="shared" ref="K26" si="11">K25/K7*100%</f>
        <v>2.5316455696202531E-2</v>
      </c>
      <c r="L26" s="606"/>
      <c r="M26" s="606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  <mergeCell ref="N19:N20"/>
    <mergeCell ref="O19:O20"/>
    <mergeCell ref="P19:P20"/>
    <mergeCell ref="A21:A22"/>
    <mergeCell ref="K19:K20"/>
    <mergeCell ref="L19:L20"/>
    <mergeCell ref="A23:A24"/>
    <mergeCell ref="G19:G20"/>
    <mergeCell ref="H19:H20"/>
    <mergeCell ref="I19:I20"/>
    <mergeCell ref="J19:J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5.75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6.5" thickBot="1">
      <c r="A3" s="462" t="s">
        <v>77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</row>
    <row r="4" spans="1:16">
      <c r="A4" s="463"/>
      <c r="B4" s="467"/>
      <c r="C4" s="592" t="s">
        <v>49</v>
      </c>
      <c r="D4" s="594" t="s">
        <v>3</v>
      </c>
      <c r="E4" s="588" t="s">
        <v>4</v>
      </c>
      <c r="F4" s="596" t="s">
        <v>5</v>
      </c>
      <c r="G4" s="598" t="s">
        <v>6</v>
      </c>
      <c r="H4" s="586" t="s">
        <v>7</v>
      </c>
      <c r="I4" s="588" t="s">
        <v>8</v>
      </c>
      <c r="J4" s="590" t="s">
        <v>9</v>
      </c>
      <c r="K4" s="596" t="s">
        <v>10</v>
      </c>
      <c r="L4" s="602" t="s">
        <v>11</v>
      </c>
      <c r="M4" s="604" t="s">
        <v>12</v>
      </c>
      <c r="N4" s="600" t="s">
        <v>13</v>
      </c>
      <c r="O4" s="596" t="s">
        <v>14</v>
      </c>
      <c r="P4" s="460" t="s">
        <v>15</v>
      </c>
    </row>
    <row r="5" spans="1:16" ht="15.75" thickBot="1">
      <c r="A5" s="464"/>
      <c r="B5" s="468"/>
      <c r="C5" s="593"/>
      <c r="D5" s="595"/>
      <c r="E5" s="589"/>
      <c r="F5" s="597"/>
      <c r="G5" s="599"/>
      <c r="H5" s="587"/>
      <c r="I5" s="589"/>
      <c r="J5" s="591"/>
      <c r="K5" s="597"/>
      <c r="L5" s="603"/>
      <c r="M5" s="605"/>
      <c r="N5" s="601"/>
      <c r="O5" s="597"/>
      <c r="P5" s="461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15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16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17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18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17" t="s">
        <v>27</v>
      </c>
      <c r="B17" s="260" t="s">
        <v>17</v>
      </c>
      <c r="C17" s="77">
        <v>5</v>
      </c>
      <c r="D17" s="555" t="s">
        <v>26</v>
      </c>
      <c r="E17" s="557" t="s">
        <v>26</v>
      </c>
      <c r="F17" s="567" t="s">
        <v>26</v>
      </c>
      <c r="G17" s="317">
        <v>1</v>
      </c>
      <c r="H17" s="365">
        <v>0</v>
      </c>
      <c r="I17" s="557" t="s">
        <v>26</v>
      </c>
      <c r="J17" s="305">
        <v>0</v>
      </c>
      <c r="K17" s="264">
        <v>1</v>
      </c>
      <c r="L17" s="569" t="s">
        <v>26</v>
      </c>
      <c r="M17" s="575" t="s">
        <v>26</v>
      </c>
      <c r="N17" s="561" t="s">
        <v>26</v>
      </c>
      <c r="O17" s="563" t="s">
        <v>26</v>
      </c>
      <c r="P17" s="70">
        <f>SUM(C17:O17)</f>
        <v>7</v>
      </c>
    </row>
    <row r="18" spans="1:16" ht="15.75" thickBot="1">
      <c r="A18" s="618"/>
      <c r="B18" s="262" t="s">
        <v>28</v>
      </c>
      <c r="C18" s="76">
        <f>C17/C10*100%</f>
        <v>1.4409221902017291E-2</v>
      </c>
      <c r="D18" s="583"/>
      <c r="E18" s="580"/>
      <c r="F18" s="568"/>
      <c r="G18" s="324">
        <f t="shared" ref="G18:H18" si="7">G17/G10*100%</f>
        <v>3.125E-2</v>
      </c>
      <c r="H18" s="368">
        <f t="shared" si="7"/>
        <v>0</v>
      </c>
      <c r="I18" s="580"/>
      <c r="J18" s="308">
        <f t="shared" ref="J18:K18" si="8">J17/J10*100%</f>
        <v>0</v>
      </c>
      <c r="K18" s="76">
        <f t="shared" si="8"/>
        <v>1</v>
      </c>
      <c r="L18" s="570"/>
      <c r="M18" s="581"/>
      <c r="N18" s="562"/>
      <c r="O18" s="564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17" t="s">
        <v>33</v>
      </c>
      <c r="B21" s="473" t="s">
        <v>47</v>
      </c>
      <c r="C21" s="553"/>
      <c r="D21" s="555"/>
      <c r="E21" s="557"/>
      <c r="F21" s="567"/>
      <c r="G21" s="559"/>
      <c r="H21" s="578"/>
      <c r="I21" s="557"/>
      <c r="J21" s="565"/>
      <c r="K21" s="567"/>
      <c r="L21" s="569"/>
      <c r="M21" s="575"/>
      <c r="N21" s="561"/>
      <c r="O21" s="563"/>
      <c r="P21" s="479"/>
    </row>
    <row r="22" spans="1:16" ht="15.75" thickBot="1">
      <c r="A22" s="618"/>
      <c r="B22" s="474"/>
      <c r="C22" s="582"/>
      <c r="D22" s="583"/>
      <c r="E22" s="580"/>
      <c r="F22" s="568"/>
      <c r="G22" s="577"/>
      <c r="H22" s="579"/>
      <c r="I22" s="580"/>
      <c r="J22" s="566"/>
      <c r="K22" s="568"/>
      <c r="L22" s="570"/>
      <c r="M22" s="581"/>
      <c r="N22" s="562"/>
      <c r="O22" s="564"/>
      <c r="P22" s="480"/>
    </row>
    <row r="23" spans="1:16" ht="22.5">
      <c r="A23" s="617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18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17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18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17" t="s">
        <v>36</v>
      </c>
      <c r="B27" s="258" t="s">
        <v>17</v>
      </c>
      <c r="C27" s="553" t="s">
        <v>26</v>
      </c>
      <c r="D27" s="555" t="s">
        <v>26</v>
      </c>
      <c r="E27" s="557" t="s">
        <v>26</v>
      </c>
      <c r="F27" s="356">
        <v>0</v>
      </c>
      <c r="G27" s="559" t="s">
        <v>26</v>
      </c>
      <c r="H27" s="571" t="s">
        <v>26</v>
      </c>
      <c r="I27" s="557" t="s">
        <v>26</v>
      </c>
      <c r="J27" s="565" t="s">
        <v>26</v>
      </c>
      <c r="K27" s="356">
        <v>0</v>
      </c>
      <c r="L27" s="569" t="s">
        <v>26</v>
      </c>
      <c r="M27" s="575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18"/>
      <c r="B28" s="259" t="s">
        <v>28</v>
      </c>
      <c r="C28" s="554"/>
      <c r="D28" s="556"/>
      <c r="E28" s="558"/>
      <c r="F28" s="357">
        <f t="shared" ref="F28" si="12">F27/F9*100%</f>
        <v>0</v>
      </c>
      <c r="G28" s="560"/>
      <c r="H28" s="572"/>
      <c r="I28" s="558"/>
      <c r="J28" s="573"/>
      <c r="K28" s="357">
        <f t="shared" ref="K28" si="13">K27/K9*100%</f>
        <v>0</v>
      </c>
      <c r="L28" s="574"/>
      <c r="M28" s="576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  <mergeCell ref="N21:N22"/>
    <mergeCell ref="O21:O22"/>
    <mergeCell ref="P21:P22"/>
    <mergeCell ref="A23:A24"/>
    <mergeCell ref="K21:K22"/>
    <mergeCell ref="L21:L22"/>
    <mergeCell ref="A25:A26"/>
    <mergeCell ref="G21:G22"/>
    <mergeCell ref="H21:H22"/>
    <mergeCell ref="I21:I22"/>
    <mergeCell ref="J21:J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workbookViewId="0">
      <selection activeCell="Q8" sqref="Q8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30.75" customHeight="1">
      <c r="A2" s="636" t="s">
        <v>102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</row>
    <row r="3" spans="1:13" ht="15.75" customHeight="1">
      <c r="A3" s="637" t="s">
        <v>104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</row>
    <row r="4" spans="1:13" s="393" customFormat="1" ht="15.75" customHeight="1" thickBot="1">
      <c r="A4" s="397"/>
      <c r="B4" s="397"/>
      <c r="C4" s="397"/>
      <c r="D4" s="415"/>
      <c r="E4" s="415"/>
      <c r="F4" s="415"/>
      <c r="G4" s="397"/>
      <c r="H4" s="397"/>
      <c r="I4" s="397"/>
      <c r="J4" s="397"/>
      <c r="K4" s="397"/>
    </row>
    <row r="5" spans="1:13" ht="15" customHeight="1">
      <c r="A5" s="638" t="s">
        <v>58</v>
      </c>
      <c r="B5" s="623"/>
      <c r="C5" s="611"/>
      <c r="D5" s="417" t="s">
        <v>99</v>
      </c>
      <c r="E5" s="417" t="s">
        <v>100</v>
      </c>
      <c r="F5" s="417" t="s">
        <v>101</v>
      </c>
      <c r="G5" s="619" t="s">
        <v>50</v>
      </c>
      <c r="H5" s="619" t="s">
        <v>51</v>
      </c>
      <c r="I5" s="619" t="s">
        <v>52</v>
      </c>
      <c r="J5" s="619" t="s">
        <v>53</v>
      </c>
      <c r="K5" s="619" t="s">
        <v>54</v>
      </c>
      <c r="L5" s="619" t="s">
        <v>92</v>
      </c>
      <c r="M5" s="619" t="s">
        <v>93</v>
      </c>
    </row>
    <row r="6" spans="1:13" ht="5.25" customHeight="1" thickBot="1">
      <c r="A6" s="639"/>
      <c r="B6" s="624"/>
      <c r="C6" s="625"/>
      <c r="D6" s="416"/>
      <c r="E6" s="416"/>
      <c r="F6" s="416"/>
      <c r="G6" s="620"/>
      <c r="H6" s="620"/>
      <c r="I6" s="620"/>
      <c r="J6" s="620"/>
      <c r="K6" s="620"/>
      <c r="L6" s="620"/>
      <c r="M6" s="620"/>
    </row>
    <row r="7" spans="1:13" s="393" customFormat="1" ht="1.5" hidden="1" customHeight="1" thickBot="1">
      <c r="A7" s="398"/>
      <c r="B7" s="399" t="s">
        <v>95</v>
      </c>
      <c r="C7" s="401"/>
      <c r="D7" s="401"/>
      <c r="E7" s="401"/>
      <c r="F7" s="401"/>
      <c r="G7" s="402">
        <v>2</v>
      </c>
      <c r="H7" s="402">
        <f>G25</f>
        <v>6</v>
      </c>
      <c r="I7" s="408">
        <f>H25</f>
        <v>5</v>
      </c>
      <c r="J7" s="408">
        <f>H25</f>
        <v>5</v>
      </c>
      <c r="K7" s="408">
        <f>J25</f>
        <v>0</v>
      </c>
      <c r="L7" s="408">
        <f>J25</f>
        <v>0</v>
      </c>
      <c r="M7" s="408">
        <f>L25</f>
        <v>0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34">
        <v>18</v>
      </c>
      <c r="H8" s="435">
        <v>20</v>
      </c>
      <c r="I8" s="443">
        <f>G8+H8</f>
        <v>38</v>
      </c>
      <c r="J8" s="449"/>
      <c r="K8" s="448"/>
      <c r="L8" s="420">
        <v>0</v>
      </c>
      <c r="M8" s="421">
        <f>I8+J8+L8</f>
        <v>38</v>
      </c>
    </row>
    <row r="9" spans="1:13" ht="15" customHeight="1">
      <c r="A9" s="410"/>
      <c r="B9" s="628" t="s">
        <v>56</v>
      </c>
      <c r="C9" s="26" t="s">
        <v>17</v>
      </c>
      <c r="D9" s="26">
        <v>0</v>
      </c>
      <c r="E9" s="26">
        <v>0</v>
      </c>
      <c r="F9" s="26">
        <v>0</v>
      </c>
      <c r="G9" s="86">
        <v>10</v>
      </c>
      <c r="H9" s="86">
        <v>10</v>
      </c>
      <c r="I9" s="444">
        <f>G9+H9</f>
        <v>20</v>
      </c>
      <c r="J9" s="439"/>
      <c r="K9" s="447"/>
      <c r="L9" s="422">
        <v>0</v>
      </c>
      <c r="M9" s="423">
        <f>I9+J9+L9</f>
        <v>20</v>
      </c>
    </row>
    <row r="10" spans="1:13" ht="15.75" thickBot="1">
      <c r="A10" s="411"/>
      <c r="B10" s="629"/>
      <c r="C10" s="251" t="s">
        <v>28</v>
      </c>
      <c r="D10" s="414"/>
      <c r="E10" s="414"/>
      <c r="F10" s="414"/>
      <c r="G10" s="395">
        <f>G9/G8*100</f>
        <v>55.555555555555557</v>
      </c>
      <c r="H10" s="395">
        <f>H9/H8*100</f>
        <v>50</v>
      </c>
      <c r="I10" s="442">
        <f>I9/I8*100</f>
        <v>52.631578947368418</v>
      </c>
      <c r="J10" s="395"/>
      <c r="K10" s="442"/>
      <c r="L10" s="424" t="e">
        <f>L9/L8*100</f>
        <v>#DIV/0!</v>
      </c>
      <c r="M10" s="425">
        <f t="shared" ref="K10:M10" si="0">M9/M8*100</f>
        <v>52.631578947368418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86">
        <v>18</v>
      </c>
      <c r="H11" s="436">
        <v>20</v>
      </c>
      <c r="I11" s="445">
        <f>G11+H11</f>
        <v>38</v>
      </c>
      <c r="J11" s="439"/>
      <c r="K11" s="447"/>
      <c r="L11" s="422">
        <v>0</v>
      </c>
      <c r="M11" s="423">
        <f>I11+J11+L11</f>
        <v>38</v>
      </c>
    </row>
    <row r="12" spans="1:13" ht="15.75" thickBot="1">
      <c r="A12" s="410"/>
      <c r="B12" s="256"/>
      <c r="C12" s="251" t="s">
        <v>28</v>
      </c>
      <c r="D12" s="414"/>
      <c r="E12" s="414"/>
      <c r="F12" s="414"/>
      <c r="G12" s="403">
        <f>G11/G8*100%</f>
        <v>1</v>
      </c>
      <c r="H12" s="395">
        <f>H11/H8*100</f>
        <v>100</v>
      </c>
      <c r="I12" s="442">
        <f>I11/I11*100</f>
        <v>100</v>
      </c>
      <c r="J12" s="395"/>
      <c r="K12" s="442"/>
      <c r="L12" s="424" t="e">
        <f>L11/L8*100</f>
        <v>#DIV/0!</v>
      </c>
      <c r="M12" s="425">
        <f t="shared" ref="K12:M12" si="1">M11/M11*100</f>
        <v>100</v>
      </c>
    </row>
    <row r="13" spans="1:13" ht="15" customHeight="1">
      <c r="A13" s="410"/>
      <c r="B13" s="630" t="s">
        <v>20</v>
      </c>
      <c r="C13" s="26" t="s">
        <v>17</v>
      </c>
      <c r="D13" s="26">
        <v>0</v>
      </c>
      <c r="E13" s="26">
        <v>0</v>
      </c>
      <c r="F13" s="26">
        <v>0</v>
      </c>
      <c r="G13" s="86">
        <v>10</v>
      </c>
      <c r="H13" s="436">
        <v>10</v>
      </c>
      <c r="I13" s="445">
        <f>G13+H13</f>
        <v>20</v>
      </c>
      <c r="J13" s="439"/>
      <c r="K13" s="447"/>
      <c r="L13" s="422">
        <v>0</v>
      </c>
      <c r="M13" s="423">
        <f>I13+J13+L13</f>
        <v>20</v>
      </c>
    </row>
    <row r="14" spans="1:13" ht="15.75" customHeight="1" thickBot="1">
      <c r="A14" s="411"/>
      <c r="B14" s="631"/>
      <c r="C14" s="251" t="s">
        <v>28</v>
      </c>
      <c r="D14" s="414"/>
      <c r="E14" s="414"/>
      <c r="F14" s="414"/>
      <c r="G14" s="281">
        <f>G13/G11*100%</f>
        <v>0.55555555555555558</v>
      </c>
      <c r="H14" s="395">
        <f t="shared" ref="H14:M14" si="2">H13/H11*100</f>
        <v>50</v>
      </c>
      <c r="I14" s="442">
        <f t="shared" si="2"/>
        <v>52.631578947368418</v>
      </c>
      <c r="J14" s="395"/>
      <c r="K14" s="442"/>
      <c r="L14" s="424" t="e">
        <f t="shared" si="2"/>
        <v>#DIV/0!</v>
      </c>
      <c r="M14" s="425">
        <f t="shared" si="2"/>
        <v>52.631578947368418</v>
      </c>
    </row>
    <row r="15" spans="1:13">
      <c r="A15" s="412" t="s">
        <v>61</v>
      </c>
      <c r="B15" s="621" t="s">
        <v>27</v>
      </c>
      <c r="C15" s="26" t="s">
        <v>17</v>
      </c>
      <c r="D15" s="26">
        <v>0</v>
      </c>
      <c r="E15" s="26">
        <v>0</v>
      </c>
      <c r="F15" s="26">
        <v>0</v>
      </c>
      <c r="G15" s="86">
        <f>SUM(D15:F15)</f>
        <v>0</v>
      </c>
      <c r="H15" s="436">
        <v>0</v>
      </c>
      <c r="I15" s="445">
        <f>G15+H15</f>
        <v>0</v>
      </c>
      <c r="J15" s="439"/>
      <c r="K15" s="447"/>
      <c r="L15" s="422">
        <v>0</v>
      </c>
      <c r="M15" s="423">
        <f>I15+J15+L15</f>
        <v>0</v>
      </c>
    </row>
    <row r="16" spans="1:13" ht="15.75" customHeight="1" thickBot="1">
      <c r="A16" s="411"/>
      <c r="B16" s="622"/>
      <c r="C16" s="251" t="s">
        <v>28</v>
      </c>
      <c r="D16" s="414"/>
      <c r="E16" s="414"/>
      <c r="F16" s="414"/>
      <c r="G16" s="281">
        <f>G15/G8*100%</f>
        <v>0</v>
      </c>
      <c r="H16" s="395">
        <f>H15/H8*100</f>
        <v>0</v>
      </c>
      <c r="I16" s="442">
        <f>I15/I8*100</f>
        <v>0</v>
      </c>
      <c r="J16" s="395"/>
      <c r="K16" s="442"/>
      <c r="L16" s="424" t="e">
        <f t="shared" ref="L16:M16" si="3">L15/L8*100</f>
        <v>#DIV/0!</v>
      </c>
      <c r="M16" s="425">
        <f t="shared" si="3"/>
        <v>0</v>
      </c>
    </row>
    <row r="17" spans="1:13" ht="53.25" thickBot="1">
      <c r="A17" s="413" t="s">
        <v>62</v>
      </c>
      <c r="B17" s="253" t="s">
        <v>103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14</v>
      </c>
      <c r="H17" s="441">
        <f>H8+H7-H25</f>
        <v>21</v>
      </c>
      <c r="I17" s="441">
        <f>G17+H17</f>
        <v>35</v>
      </c>
      <c r="J17" s="441"/>
      <c r="K17" s="448"/>
      <c r="L17" s="427">
        <f>L8+J25-L25</f>
        <v>0</v>
      </c>
      <c r="M17" s="421">
        <f>I17+J17+L17</f>
        <v>35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18"/>
      <c r="H18" s="438"/>
      <c r="I18" s="446"/>
      <c r="J18" s="450"/>
      <c r="K18" s="446"/>
      <c r="L18" s="430"/>
      <c r="M18" s="429"/>
    </row>
    <row r="19" spans="1:13" ht="15" customHeight="1">
      <c r="A19" s="412" t="s">
        <v>63</v>
      </c>
      <c r="B19" s="621" t="s">
        <v>34</v>
      </c>
      <c r="C19" s="26" t="s">
        <v>17</v>
      </c>
      <c r="D19" s="26">
        <v>0</v>
      </c>
      <c r="E19" s="26">
        <v>0</v>
      </c>
      <c r="F19" s="26">
        <v>0</v>
      </c>
      <c r="G19" s="86">
        <f>SUM(D19:F19)</f>
        <v>0</v>
      </c>
      <c r="H19" s="439">
        <v>0</v>
      </c>
      <c r="I19" s="447">
        <f>G19+H19</f>
        <v>0</v>
      </c>
      <c r="J19" s="439"/>
      <c r="K19" s="447"/>
      <c r="L19" s="422">
        <v>0</v>
      </c>
      <c r="M19" s="423">
        <f>I19+J19+L19</f>
        <v>0</v>
      </c>
    </row>
    <row r="20" spans="1:13" ht="15.75" thickBot="1">
      <c r="A20" s="411"/>
      <c r="B20" s="622"/>
      <c r="C20" s="251" t="s">
        <v>28</v>
      </c>
      <c r="D20" s="414"/>
      <c r="E20" s="414"/>
      <c r="F20" s="414"/>
      <c r="G20" s="281">
        <f>G19/G17*100%</f>
        <v>0</v>
      </c>
      <c r="H20" s="395">
        <f>H19/H17*100</f>
        <v>0</v>
      </c>
      <c r="I20" s="442">
        <f t="shared" ref="I20:K20" si="4">I19/I17*100</f>
        <v>0</v>
      </c>
      <c r="J20" s="395"/>
      <c r="K20" s="442"/>
      <c r="L20" s="424" t="e">
        <f t="shared" ref="L20:M20" si="5">L19/L17*100</f>
        <v>#DIV/0!</v>
      </c>
      <c r="M20" s="425">
        <f t="shared" si="5"/>
        <v>0</v>
      </c>
    </row>
    <row r="21" spans="1:13">
      <c r="A21" s="412" t="s">
        <v>64</v>
      </c>
      <c r="B21" s="621" t="s">
        <v>35</v>
      </c>
      <c r="C21" s="26" t="s">
        <v>17</v>
      </c>
      <c r="D21" s="26">
        <v>0</v>
      </c>
      <c r="E21" s="26">
        <v>0</v>
      </c>
      <c r="F21" s="26">
        <v>0</v>
      </c>
      <c r="G21" s="86">
        <v>14</v>
      </c>
      <c r="H21" s="436">
        <v>21</v>
      </c>
      <c r="I21" s="445">
        <f>G21+H21</f>
        <v>35</v>
      </c>
      <c r="J21" s="436"/>
      <c r="K21" s="447"/>
      <c r="L21" s="426">
        <v>0</v>
      </c>
      <c r="M21" s="423">
        <f>I21+J21+L21</f>
        <v>35</v>
      </c>
    </row>
    <row r="22" spans="1:13" ht="15.75" thickBot="1">
      <c r="A22" s="411"/>
      <c r="B22" s="622"/>
      <c r="C22" s="251" t="s">
        <v>28</v>
      </c>
      <c r="D22" s="414"/>
      <c r="E22" s="414"/>
      <c r="F22" s="414"/>
      <c r="G22" s="281">
        <f>G21/G17*100%</f>
        <v>1</v>
      </c>
      <c r="H22" s="395">
        <v>0</v>
      </c>
      <c r="I22" s="442">
        <f t="shared" ref="I22:K22" si="6">I21/I17*100</f>
        <v>100</v>
      </c>
      <c r="J22" s="395"/>
      <c r="K22" s="442"/>
      <c r="L22" s="424" t="e">
        <f t="shared" ref="L22:M22" si="7">L21/L17*100</f>
        <v>#DIV/0!</v>
      </c>
      <c r="M22" s="425">
        <f t="shared" si="7"/>
        <v>100</v>
      </c>
    </row>
    <row r="23" spans="1:13" ht="15" customHeight="1">
      <c r="A23" s="412" t="s">
        <v>65</v>
      </c>
      <c r="B23" s="621" t="s">
        <v>36</v>
      </c>
      <c r="C23" s="250" t="s">
        <v>17</v>
      </c>
      <c r="D23" s="52">
        <v>0</v>
      </c>
      <c r="E23" s="52">
        <v>0</v>
      </c>
      <c r="F23" s="52">
        <v>0</v>
      </c>
      <c r="G23" s="626">
        <f>SUM(D23:F23)</f>
        <v>0</v>
      </c>
      <c r="H23" s="626">
        <v>0</v>
      </c>
      <c r="I23" s="640" t="s">
        <v>26</v>
      </c>
      <c r="J23" s="642"/>
      <c r="K23" s="644"/>
      <c r="L23" s="632" t="s">
        <v>26</v>
      </c>
      <c r="M23" s="634" t="s">
        <v>26</v>
      </c>
    </row>
    <row r="24" spans="1:13" ht="15.75" thickBot="1">
      <c r="A24" s="411"/>
      <c r="B24" s="622"/>
      <c r="C24" s="251" t="s">
        <v>28</v>
      </c>
      <c r="D24" s="400"/>
      <c r="E24" s="400"/>
      <c r="F24" s="400"/>
      <c r="G24" s="627"/>
      <c r="H24" s="627"/>
      <c r="I24" s="641"/>
      <c r="J24" s="643"/>
      <c r="K24" s="645"/>
      <c r="L24" s="633"/>
      <c r="M24" s="635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419">
        <v>6</v>
      </c>
      <c r="H25" s="437">
        <v>5</v>
      </c>
      <c r="I25" s="441">
        <f>H25</f>
        <v>5</v>
      </c>
      <c r="J25" s="451"/>
      <c r="K25" s="452"/>
      <c r="L25" s="431">
        <v>0</v>
      </c>
      <c r="M25" s="431">
        <f>L25</f>
        <v>0</v>
      </c>
    </row>
    <row r="26" spans="1:13" ht="15" customHeight="1">
      <c r="A26" s="412" t="s">
        <v>67</v>
      </c>
      <c r="B26" s="621" t="s">
        <v>22</v>
      </c>
      <c r="C26" s="26" t="s">
        <v>17</v>
      </c>
      <c r="D26" s="26">
        <v>0</v>
      </c>
      <c r="E26" s="26">
        <v>0</v>
      </c>
      <c r="F26" s="26">
        <v>0</v>
      </c>
      <c r="G26" s="86">
        <v>0</v>
      </c>
      <c r="H26" s="439">
        <v>15</v>
      </c>
      <c r="I26" s="447">
        <f>G26+H26</f>
        <v>15</v>
      </c>
      <c r="J26" s="439"/>
      <c r="K26" s="447"/>
      <c r="L26" s="422">
        <v>0</v>
      </c>
      <c r="M26" s="423">
        <f>I26+J26+L26</f>
        <v>15</v>
      </c>
    </row>
    <row r="27" spans="1:13" ht="15.75" thickBot="1">
      <c r="A27" s="411"/>
      <c r="B27" s="622"/>
      <c r="C27" s="251" t="s">
        <v>28</v>
      </c>
      <c r="D27" s="414"/>
      <c r="E27" s="414"/>
      <c r="F27" s="414"/>
      <c r="G27" s="281">
        <f>G26/G17*100%</f>
        <v>0</v>
      </c>
      <c r="H27" s="395">
        <f t="shared" ref="H27:K27" si="8">H26/H17*100</f>
        <v>71.428571428571431</v>
      </c>
      <c r="I27" s="442">
        <f t="shared" si="8"/>
        <v>42.857142857142854</v>
      </c>
      <c r="J27" s="395"/>
      <c r="K27" s="442"/>
      <c r="L27" s="424" t="e">
        <f t="shared" ref="L27:M27" si="9">L26/L17*100</f>
        <v>#DIV/0!</v>
      </c>
      <c r="M27" s="425">
        <f t="shared" si="9"/>
        <v>42.857142857142854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82">
        <f>SUM(D28:F28)</f>
        <v>0</v>
      </c>
      <c r="H28" s="82">
        <v>0</v>
      </c>
      <c r="I28" s="396" t="s">
        <v>26</v>
      </c>
      <c r="J28" s="438"/>
      <c r="K28" s="453"/>
      <c r="L28" s="428" t="s">
        <v>26</v>
      </c>
      <c r="M28" s="432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82">
        <f>SUM(D29:F29)</f>
        <v>0</v>
      </c>
      <c r="H29" s="82">
        <v>0</v>
      </c>
      <c r="I29" s="396" t="s">
        <v>26</v>
      </c>
      <c r="J29" s="438"/>
      <c r="K29" s="453"/>
      <c r="L29" s="428" t="s">
        <v>26</v>
      </c>
      <c r="M29" s="432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82">
        <f>SUM(D30:F30)</f>
        <v>0</v>
      </c>
      <c r="H30" s="82" t="s">
        <v>26</v>
      </c>
      <c r="I30" s="396" t="s">
        <v>26</v>
      </c>
      <c r="J30" s="438"/>
      <c r="K30" s="453"/>
      <c r="L30" s="428" t="s">
        <v>26</v>
      </c>
      <c r="M30" s="432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82">
        <v>15</v>
      </c>
      <c r="H31" s="440">
        <v>12</v>
      </c>
      <c r="I31" s="448">
        <f>G31+H31</f>
        <v>27</v>
      </c>
      <c r="J31" s="436"/>
      <c r="K31" s="447"/>
      <c r="L31" s="426">
        <v>0</v>
      </c>
      <c r="M31" s="423">
        <f>I31+J31+L31</f>
        <v>27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82"/>
      <c r="H32" s="82"/>
      <c r="I32" s="396"/>
      <c r="J32" s="440"/>
      <c r="K32" s="441"/>
      <c r="L32" s="433"/>
      <c r="M32" s="427"/>
    </row>
    <row r="33" spans="1:13" ht="15.75" thickBot="1">
      <c r="A33" s="413" t="s">
        <v>96</v>
      </c>
      <c r="B33" s="253" t="s">
        <v>94</v>
      </c>
      <c r="C33" s="24" t="s">
        <v>17</v>
      </c>
      <c r="D33" s="24">
        <v>0</v>
      </c>
      <c r="E33" s="24">
        <v>0</v>
      </c>
      <c r="F33" s="24">
        <v>0</v>
      </c>
      <c r="G33" s="82">
        <v>15</v>
      </c>
      <c r="H33" s="440">
        <v>12</v>
      </c>
      <c r="I33" s="448">
        <f>G33+H33</f>
        <v>27</v>
      </c>
      <c r="J33" s="440"/>
      <c r="K33" s="441"/>
      <c r="L33" s="433">
        <v>0</v>
      </c>
      <c r="M33" s="427">
        <f>I33+J33+L33</f>
        <v>27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82">
        <f>SUM(D34:F34)</f>
        <v>0</v>
      </c>
      <c r="H34" s="440">
        <v>3</v>
      </c>
      <c r="I34" s="448">
        <f>G34+H34</f>
        <v>3</v>
      </c>
      <c r="J34" s="440"/>
      <c r="K34" s="441"/>
      <c r="L34" s="433">
        <v>0</v>
      </c>
      <c r="M34" s="427">
        <f>I34+J34+L34</f>
        <v>3</v>
      </c>
    </row>
    <row r="35" spans="1:13" ht="21.75" thickBot="1">
      <c r="A35" s="413" t="s">
        <v>97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82">
        <v>0</v>
      </c>
      <c r="H35" s="440">
        <v>2</v>
      </c>
      <c r="I35" s="448">
        <f>G35+H35</f>
        <v>2</v>
      </c>
      <c r="J35" s="440"/>
      <c r="K35" s="441"/>
      <c r="L35" s="433">
        <v>0</v>
      </c>
      <c r="M35" s="427">
        <f>I35+J35+L35</f>
        <v>2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98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3 квартал 2019г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2019-10-15T13:01:16Z</dcterms:modified>
</cp:coreProperties>
</file>