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85" windowWidth="14805" windowHeight="75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2 квартал 2017г" sheetId="5" r:id="rId9"/>
    <sheet name="4 квартал 2015" sheetId="12" state="hidden" r:id="rId10"/>
  </sheets>
  <calcPr calcId="125725"/>
</workbook>
</file>

<file path=xl/calcChain.xml><?xml version="1.0" encoding="utf-8"?>
<calcChain xmlns="http://schemas.openxmlformats.org/spreadsheetml/2006/main">
  <c r="J25" i="5"/>
  <c r="H25" l="1"/>
  <c r="I7"/>
  <c r="G7"/>
  <c r="E7"/>
  <c r="E17" s="1"/>
  <c r="D17"/>
  <c r="G17" l="1"/>
  <c r="D20"/>
  <c r="D10"/>
  <c r="D12"/>
  <c r="D14"/>
  <c r="D16"/>
  <c r="D27" l="1"/>
  <c r="D22"/>
  <c r="I17"/>
  <c r="I22" s="1"/>
  <c r="I16"/>
  <c r="I14"/>
  <c r="I12"/>
  <c r="I10"/>
  <c r="I20" l="1"/>
  <c r="I27"/>
  <c r="G10"/>
  <c r="H8"/>
  <c r="H26"/>
  <c r="H9"/>
  <c r="H11"/>
  <c r="H12" s="1"/>
  <c r="H13"/>
  <c r="H15"/>
  <c r="H19"/>
  <c r="H21"/>
  <c r="H31"/>
  <c r="H33"/>
  <c r="H34"/>
  <c r="H35"/>
  <c r="G14"/>
  <c r="G12"/>
  <c r="E12"/>
  <c r="E14"/>
  <c r="H10" l="1"/>
  <c r="H14"/>
  <c r="H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G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F9" i="5"/>
  <c r="J9" s="1"/>
  <c r="E10"/>
  <c r="F11"/>
  <c r="F13"/>
  <c r="J13" s="1"/>
  <c r="F15"/>
  <c r="J15" s="1"/>
  <c r="E16"/>
  <c r="F17"/>
  <c r="F19"/>
  <c r="J19" s="1"/>
  <c r="E20"/>
  <c r="F21"/>
  <c r="J21" s="1"/>
  <c r="E22"/>
  <c r="F26"/>
  <c r="J26" s="1"/>
  <c r="E27"/>
  <c r="F31"/>
  <c r="J31" s="1"/>
  <c r="F33"/>
  <c r="J33" s="1"/>
  <c r="F34"/>
  <c r="J34" s="1"/>
  <c r="F35"/>
  <c r="J35" s="1"/>
  <c r="P28" i="9" l="1"/>
  <c r="G22" i="5"/>
  <c r="H17"/>
  <c r="F10"/>
  <c r="J8"/>
  <c r="J10" s="1"/>
  <c r="J17"/>
  <c r="J27" s="1"/>
  <c r="F12"/>
  <c r="J11"/>
  <c r="J12" s="1"/>
  <c r="F27"/>
  <c r="F22"/>
  <c r="F20"/>
  <c r="F16"/>
  <c r="P15" i="9"/>
  <c r="I24" i="10"/>
  <c r="I22"/>
  <c r="I13"/>
  <c r="P26" i="9"/>
  <c r="J24" i="10"/>
  <c r="J22"/>
  <c r="J13"/>
  <c r="M24"/>
  <c r="M22"/>
  <c r="M13"/>
  <c r="L22"/>
  <c r="L13"/>
  <c r="L24"/>
  <c r="F14" i="5"/>
  <c r="C28" i="9"/>
  <c r="C7" i="10"/>
  <c r="C26" i="9"/>
  <c r="C24"/>
  <c r="C15"/>
  <c r="D24" i="10"/>
  <c r="D22"/>
  <c r="D13"/>
  <c r="G20" i="5"/>
  <c r="G27"/>
  <c r="C28" i="7"/>
  <c r="J22" i="5" l="1"/>
  <c r="J16"/>
  <c r="J14"/>
  <c r="H20"/>
  <c r="H22"/>
  <c r="H27"/>
  <c r="J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E9" s="1"/>
  <c r="K32"/>
  <c r="K28"/>
  <c r="K31"/>
  <c r="K29"/>
  <c r="K25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P27"/>
  <c r="P25"/>
  <c r="H15"/>
  <c r="H10"/>
  <c r="C9"/>
  <c r="P32" l="1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1" s="1"/>
  <c r="P12"/>
  <c r="P15"/>
  <c r="P21"/>
  <c r="P23"/>
  <c r="P9" l="1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<sst xmlns="http://schemas.openxmlformats.org/spreadsheetml/2006/main" count="1046" uniqueCount="102">
  <si>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</si>
  <si>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</si>
  <si>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</si>
  <si>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</si>
  <si>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</si>
  <si>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</si>
  <si>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</si>
  <si>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</si>
  <si>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</si>
  <si>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</si>
  <si>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</si>
  <si>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</si>
  <si>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</si>
  <si>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</si>
  <si>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</si>
  <si>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</si>
  <si>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</si>
  <si>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</si>
  <si>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</si>
  <si>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</si>
  <si>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</si>
  <si>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</si>
  <si>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</si>
  <si>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</si>
  <si>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</si>
  <si>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</si>
  <si>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</si>
  <si>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</si>
  <si>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</si>
  <si>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</si>
  <si>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</si>
  <si>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</si>
  <si>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</si>
  <si>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</si>
  <si>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</si>
  <si>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</si>
  <si>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</si>
  <si>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</si>
  <si>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</si>
  <si>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</si>
  <si>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</si>
  <si>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</si>
  <si>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</si>
  <si>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</si>
  <si>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</si>
  <si>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</si>
  <si>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</si>
  <si>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</si>
  <si>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</si>
  <si>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</si>
  <si>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</si>
  <si>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</si>
  <si>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</si>
  <si>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</si>
  <si>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</si>
  <si>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</si>
  <si>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</si>
  <si>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</si>
  <si>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</si>
  <si>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</si>
  <si>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</si>
  <si>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</si>
  <si>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</si>
  <si>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</si>
  <si>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</si>
  <si>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</si>
  <si>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</si>
  <si>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</si>
  <si>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</si>
  <si>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</si>
  <si>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</si>
  <si>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</si>
  <si>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</si>
  <si>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</si>
  <si>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</si>
  <si>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</si>
  <si>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</si>
  <si>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</si>
  <si>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</si>
  <si>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</si>
  <si>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</si>
  <si>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</si>
  <si>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</si>
  <si>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</si>
  <si>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</si>
  <si>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</si>
  <si>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</si>
  <si>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</si>
  <si>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</si>
  <si>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</si>
  <si>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</si>
  <si>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</si>
  <si>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</si>
  <si>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</si>
  <si>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</si>
  <si>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</si>
  <si>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</si>
  <si>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о работе с обращениями граждан  в администрации Новотаманского сельского поселения муниципального образования Темрюкский район</t>
  </si>
  <si>
    <t>8.1</t>
  </si>
  <si>
    <t>10.</t>
  </si>
  <si>
    <t>за  2 квартал   2017 года.</t>
  </si>
  <si>
    <t xml:space="preserve">Рассмотрено всего обращений:                   за предыдущий кв. 2017г. (в работе) и   отчетный квартал 2017г. находящихся в работе на момент отчета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</si>
</sst>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2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94" fillId="0" borderId="17" xfId="0" applyFont="1" applyBorder="1" applyAlignment="1">
      <alignment horizontal="center" vertical="center" wrapText="1"/>
    </xf>
    <xf numFmtId="1" fontId="93" fillId="0" borderId="17" xfId="0" applyNumberFormat="1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0" fontId="94" fillId="0" borderId="19" xfId="0" applyFont="1" applyBorder="1" applyAlignment="1">
      <alignment horizontal="center" vertical="center" wrapText="1"/>
    </xf>
    <xf numFmtId="1" fontId="93" fillId="0" borderId="19" xfId="0" applyNumberFormat="1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65" fontId="93" fillId="0" borderId="14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" fontId="93" fillId="0" borderId="43" xfId="0" applyNumberFormat="1" applyFont="1" applyBorder="1" applyAlignment="1">
      <alignment horizontal="center" vertical="center" wrapText="1"/>
    </xf>
    <xf numFmtId="1" fontId="94" fillId="0" borderId="43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165" fontId="93" fillId="0" borderId="21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" fontId="94" fillId="0" borderId="14" xfId="0" applyNumberFormat="1" applyFont="1" applyBorder="1" applyAlignment="1">
      <alignment horizontal="center" vertical="center" wrapText="1"/>
    </xf>
    <xf numFmtId="0" fontId="94" fillId="0" borderId="21" xfId="0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1" fontId="93" fillId="0" borderId="21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93" fillId="0" borderId="36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4" fillId="0" borderId="36" xfId="0" applyFont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16" ht="15.75">
      <c r="A2" s="460" t="s">
        <v>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16" ht="16.5" thickBot="1">
      <c r="A3" s="460" t="s">
        <v>2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>
      <c r="A4" s="461"/>
      <c r="B4" s="467"/>
      <c r="C4" s="463" t="s">
        <v>43</v>
      </c>
      <c r="D4" s="463" t="s">
        <v>3</v>
      </c>
      <c r="E4" s="463" t="s">
        <v>4</v>
      </c>
      <c r="F4" s="463" t="s">
        <v>5</v>
      </c>
      <c r="G4" s="463" t="s">
        <v>6</v>
      </c>
      <c r="H4" s="463" t="s">
        <v>7</v>
      </c>
      <c r="I4" s="463" t="s">
        <v>8</v>
      </c>
      <c r="J4" s="465" t="s">
        <v>9</v>
      </c>
      <c r="K4" s="463" t="s">
        <v>10</v>
      </c>
      <c r="L4" s="463" t="s">
        <v>11</v>
      </c>
      <c r="M4" s="463" t="s">
        <v>12</v>
      </c>
      <c r="N4" s="463" t="s">
        <v>13</v>
      </c>
      <c r="O4" s="463" t="s">
        <v>14</v>
      </c>
      <c r="P4" s="472" t="s">
        <v>15</v>
      </c>
    </row>
    <row r="5" spans="1:16" ht="50.25" customHeight="1" thickBot="1">
      <c r="A5" s="462"/>
      <c r="B5" s="468"/>
      <c r="C5" s="464"/>
      <c r="D5" s="464"/>
      <c r="E5" s="464"/>
      <c r="F5" s="464"/>
      <c r="G5" s="464"/>
      <c r="H5" s="464"/>
      <c r="I5" s="464"/>
      <c r="J5" s="466"/>
      <c r="K5" s="464"/>
      <c r="L5" s="464"/>
      <c r="M5" s="464"/>
      <c r="N5" s="464"/>
      <c r="O5" s="464"/>
      <c r="P5" s="473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69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70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44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71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44" t="s">
        <v>27</v>
      </c>
      <c r="B15" s="61" t="s">
        <v>17</v>
      </c>
      <c r="C15" s="63">
        <v>8</v>
      </c>
      <c r="D15" s="58">
        <v>3</v>
      </c>
      <c r="E15" s="448" t="s">
        <v>26</v>
      </c>
      <c r="F15" s="448" t="s">
        <v>26</v>
      </c>
      <c r="G15" s="448" t="s">
        <v>26</v>
      </c>
      <c r="H15" s="58">
        <v>2</v>
      </c>
      <c r="I15" s="448" t="s">
        <v>26</v>
      </c>
      <c r="J15" s="58">
        <v>3</v>
      </c>
      <c r="K15" s="58">
        <v>2</v>
      </c>
      <c r="L15" s="448" t="s">
        <v>26</v>
      </c>
      <c r="M15" s="448" t="s">
        <v>26</v>
      </c>
      <c r="N15" s="448" t="s">
        <v>26</v>
      </c>
      <c r="O15" s="451" t="s">
        <v>26</v>
      </c>
      <c r="P15" s="64">
        <f>SUM(C15:O15)</f>
        <v>18</v>
      </c>
    </row>
    <row r="16" spans="1:16" ht="15.75" thickBot="1">
      <c r="A16" s="445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50"/>
      <c r="F16" s="450"/>
      <c r="G16" s="450"/>
      <c r="H16" s="31">
        <f>H15/H7*100%</f>
        <v>0.2</v>
      </c>
      <c r="I16" s="450"/>
      <c r="J16" s="31">
        <f>J15/J7*100%</f>
        <v>5.6603773584905662E-2</v>
      </c>
      <c r="K16" s="31">
        <f>K15/K7*100%</f>
        <v>7.6923076923076927E-2</v>
      </c>
      <c r="L16" s="450"/>
      <c r="M16" s="450"/>
      <c r="N16" s="450"/>
      <c r="O16" s="452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44" t="s">
        <v>33</v>
      </c>
      <c r="B19" s="455" t="s">
        <v>23</v>
      </c>
      <c r="C19" s="446"/>
      <c r="D19" s="448"/>
      <c r="E19" s="448"/>
      <c r="F19" s="448"/>
      <c r="G19" s="448"/>
      <c r="H19" s="458"/>
      <c r="I19" s="448"/>
      <c r="J19" s="448"/>
      <c r="K19" s="448"/>
      <c r="L19" s="448"/>
      <c r="M19" s="448"/>
      <c r="N19" s="448"/>
      <c r="O19" s="451"/>
      <c r="P19" s="453"/>
    </row>
    <row r="20" spans="1:16" ht="18.75" customHeight="1" thickBot="1">
      <c r="A20" s="445"/>
      <c r="B20" s="456"/>
      <c r="C20" s="457"/>
      <c r="D20" s="450"/>
      <c r="E20" s="450"/>
      <c r="F20" s="450"/>
      <c r="G20" s="450"/>
      <c r="H20" s="459"/>
      <c r="I20" s="450"/>
      <c r="J20" s="450"/>
      <c r="K20" s="450"/>
      <c r="L20" s="450"/>
      <c r="M20" s="450"/>
      <c r="N20" s="450"/>
      <c r="O20" s="452"/>
      <c r="P20" s="454"/>
    </row>
    <row r="21" spans="1:16">
      <c r="A21" s="444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45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44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45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44" t="s">
        <v>36</v>
      </c>
      <c r="B25" s="61" t="s">
        <v>17</v>
      </c>
      <c r="C25" s="446" t="s">
        <v>26</v>
      </c>
      <c r="D25" s="448"/>
      <c r="E25" s="448" t="s">
        <v>26</v>
      </c>
      <c r="F25" s="58">
        <v>1</v>
      </c>
      <c r="G25" s="448" t="s">
        <v>26</v>
      </c>
      <c r="H25" s="448" t="s">
        <v>26</v>
      </c>
      <c r="I25" s="448" t="s">
        <v>26</v>
      </c>
      <c r="J25" s="448" t="s">
        <v>26</v>
      </c>
      <c r="K25" s="448" t="s">
        <v>26</v>
      </c>
      <c r="L25" s="448" t="s">
        <v>26</v>
      </c>
      <c r="M25" s="448" t="s">
        <v>26</v>
      </c>
      <c r="N25" s="448" t="s">
        <v>26</v>
      </c>
      <c r="O25" s="60">
        <v>3</v>
      </c>
      <c r="P25" s="64">
        <f>SUM(C25:O25)</f>
        <v>4</v>
      </c>
    </row>
    <row r="26" spans="1:16" ht="11.25" customHeight="1" thickBot="1">
      <c r="A26" s="445"/>
      <c r="B26" s="62" t="s">
        <v>28</v>
      </c>
      <c r="C26" s="447"/>
      <c r="D26" s="449"/>
      <c r="E26" s="449"/>
      <c r="F26" s="48">
        <f>F25/F7*100%</f>
        <v>7.1428571428571425E-2</v>
      </c>
      <c r="G26" s="449"/>
      <c r="H26" s="449"/>
      <c r="I26" s="449"/>
      <c r="J26" s="449"/>
      <c r="K26" s="449"/>
      <c r="L26" s="449"/>
      <c r="M26" s="449"/>
      <c r="N26" s="449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84" t="s">
        <v>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</row>
    <row r="2" spans="1:16" ht="18.75">
      <c r="A2" s="484" t="s">
        <v>1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</row>
    <row r="3" spans="1:16" ht="18.75">
      <c r="A3" s="484" t="s">
        <v>45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</row>
    <row r="4" spans="1:16" ht="19.5" thickBot="1">
      <c r="A4" s="1"/>
    </row>
    <row r="5" spans="1:16" ht="60.75" customHeight="1">
      <c r="A5" s="461"/>
      <c r="B5" s="467"/>
      <c r="C5" s="463" t="s">
        <v>43</v>
      </c>
      <c r="D5" s="463" t="s">
        <v>3</v>
      </c>
      <c r="E5" s="463" t="s">
        <v>4</v>
      </c>
      <c r="F5" s="463" t="s">
        <v>5</v>
      </c>
      <c r="G5" s="463" t="s">
        <v>6</v>
      </c>
      <c r="H5" s="463" t="s">
        <v>7</v>
      </c>
      <c r="I5" s="463" t="s">
        <v>8</v>
      </c>
      <c r="J5" s="463" t="s">
        <v>9</v>
      </c>
      <c r="K5" s="463" t="s">
        <v>10</v>
      </c>
      <c r="L5" s="463" t="s">
        <v>11</v>
      </c>
      <c r="M5" s="463" t="s">
        <v>12</v>
      </c>
      <c r="N5" s="463" t="s">
        <v>13</v>
      </c>
      <c r="O5" s="463" t="s">
        <v>14</v>
      </c>
      <c r="P5" s="472" t="s">
        <v>15</v>
      </c>
    </row>
    <row r="6" spans="1:16" ht="15.75" thickBot="1">
      <c r="A6" s="462"/>
      <c r="B6" s="468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5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76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77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77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78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44" t="s">
        <v>22</v>
      </c>
      <c r="B13" s="476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45"/>
      <c r="B14" s="478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44" t="s">
        <v>27</v>
      </c>
      <c r="B16" s="476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45"/>
      <c r="B17" s="478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44" t="s">
        <v>33</v>
      </c>
      <c r="B20" s="476" t="s">
        <v>23</v>
      </c>
      <c r="C20" s="476"/>
      <c r="D20" s="476"/>
      <c r="E20" s="476"/>
      <c r="F20" s="476"/>
      <c r="G20" s="476"/>
      <c r="H20" s="444"/>
      <c r="I20" s="476"/>
      <c r="J20" s="476"/>
      <c r="K20" s="476"/>
      <c r="L20" s="476"/>
      <c r="M20" s="476"/>
      <c r="N20" s="476"/>
      <c r="O20" s="476"/>
      <c r="P20" s="481"/>
    </row>
    <row r="21" spans="1:16" ht="1.5" customHeight="1" thickBot="1">
      <c r="A21" s="445"/>
      <c r="B21" s="478"/>
      <c r="C21" s="478"/>
      <c r="D21" s="478"/>
      <c r="E21" s="478"/>
      <c r="F21" s="478"/>
      <c r="G21" s="478"/>
      <c r="H21" s="445"/>
      <c r="I21" s="478"/>
      <c r="J21" s="478"/>
      <c r="K21" s="478"/>
      <c r="L21" s="478"/>
      <c r="M21" s="478"/>
      <c r="N21" s="478"/>
      <c r="O21" s="478"/>
      <c r="P21" s="482"/>
    </row>
    <row r="22" spans="1:16" ht="16.5" customHeight="1">
      <c r="A22" s="444" t="s">
        <v>34</v>
      </c>
      <c r="B22" s="479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45"/>
      <c r="B23" s="480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44" t="s">
        <v>35</v>
      </c>
      <c r="B24" s="479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45"/>
      <c r="B25" s="480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44" t="s">
        <v>36</v>
      </c>
      <c r="B26" s="479"/>
      <c r="C26" s="476" t="s">
        <v>26</v>
      </c>
      <c r="D26" s="476" t="s">
        <v>26</v>
      </c>
      <c r="E26" s="476" t="s">
        <v>26</v>
      </c>
      <c r="F26" s="7">
        <v>3</v>
      </c>
      <c r="G26" s="476" t="s">
        <v>26</v>
      </c>
      <c r="H26" s="476" t="s">
        <v>26</v>
      </c>
      <c r="I26" s="7">
        <v>1</v>
      </c>
      <c r="J26" s="476" t="s">
        <v>26</v>
      </c>
      <c r="K26" s="7">
        <v>1</v>
      </c>
      <c r="L26" s="476" t="s">
        <v>26</v>
      </c>
      <c r="M26" s="476" t="s">
        <v>26</v>
      </c>
      <c r="N26" s="476" t="s">
        <v>26</v>
      </c>
      <c r="O26" s="7">
        <v>4</v>
      </c>
      <c r="P26" s="9">
        <v>9</v>
      </c>
    </row>
    <row r="27" spans="1:16" ht="15.75" thickBot="1">
      <c r="A27" s="445"/>
      <c r="B27" s="480"/>
      <c r="C27" s="478"/>
      <c r="D27" s="478"/>
      <c r="E27" s="478"/>
      <c r="F27" s="14">
        <v>-8.3000000000000004E-2</v>
      </c>
      <c r="G27" s="478"/>
      <c r="H27" s="478"/>
      <c r="I27" s="14">
        <v>-4.2000000000000003E-2</v>
      </c>
      <c r="J27" s="478"/>
      <c r="K27" s="14">
        <v>-8.9999999999999993E-3</v>
      </c>
      <c r="L27" s="478"/>
      <c r="M27" s="478"/>
      <c r="N27" s="478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44" t="s">
        <v>42</v>
      </c>
      <c r="B33" s="476"/>
      <c r="C33" s="476">
        <v>53</v>
      </c>
      <c r="D33" s="476">
        <v>11</v>
      </c>
      <c r="E33" s="476">
        <v>2</v>
      </c>
      <c r="F33" s="476">
        <v>4</v>
      </c>
      <c r="G33" s="476">
        <v>29</v>
      </c>
      <c r="H33" s="476">
        <v>0</v>
      </c>
      <c r="I33" s="476">
        <v>0</v>
      </c>
      <c r="J33" s="476">
        <v>0</v>
      </c>
      <c r="K33" s="476">
        <v>3</v>
      </c>
      <c r="L33" s="476">
        <v>0</v>
      </c>
      <c r="M33" s="476">
        <v>0</v>
      </c>
      <c r="N33" s="476">
        <v>9</v>
      </c>
      <c r="O33" s="476">
        <v>12</v>
      </c>
      <c r="P33" s="481">
        <v>123</v>
      </c>
    </row>
    <row r="34" spans="1:16" ht="14.25" customHeight="1">
      <c r="A34" s="471"/>
      <c r="B34" s="477"/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477"/>
      <c r="O34" s="477"/>
      <c r="P34" s="483"/>
    </row>
    <row r="35" spans="1:16" ht="15.75" hidden="1" thickBot="1">
      <c r="A35" s="445"/>
      <c r="B35" s="478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82"/>
    </row>
    <row r="36" spans="1:16" ht="15.75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16" ht="13.5" customHeight="1">
      <c r="A2" s="460" t="s">
        <v>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16" ht="12.75" customHeight="1" thickBot="1">
      <c r="A3" s="460" t="s">
        <v>77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 ht="15" customHeight="1">
      <c r="A4" s="461"/>
      <c r="B4" s="467"/>
      <c r="C4" s="527" t="s">
        <v>49</v>
      </c>
      <c r="D4" s="529" t="s">
        <v>3</v>
      </c>
      <c r="E4" s="531" t="s">
        <v>4</v>
      </c>
      <c r="F4" s="533" t="s">
        <v>5</v>
      </c>
      <c r="G4" s="535" t="s">
        <v>6</v>
      </c>
      <c r="H4" s="521" t="s">
        <v>7</v>
      </c>
      <c r="I4" s="523" t="s">
        <v>8</v>
      </c>
      <c r="J4" s="525" t="s">
        <v>9</v>
      </c>
      <c r="K4" s="539" t="s">
        <v>10</v>
      </c>
      <c r="L4" s="531" t="s">
        <v>11</v>
      </c>
      <c r="M4" s="529" t="s">
        <v>12</v>
      </c>
      <c r="N4" s="531" t="s">
        <v>13</v>
      </c>
      <c r="O4" s="537" t="s">
        <v>14</v>
      </c>
      <c r="P4" s="539" t="s">
        <v>15</v>
      </c>
    </row>
    <row r="5" spans="1:16" ht="35.25" customHeight="1" thickBot="1">
      <c r="A5" s="462"/>
      <c r="B5" s="468"/>
      <c r="C5" s="528"/>
      <c r="D5" s="530"/>
      <c r="E5" s="532"/>
      <c r="F5" s="534"/>
      <c r="G5" s="536"/>
      <c r="H5" s="522"/>
      <c r="I5" s="524"/>
      <c r="J5" s="526"/>
      <c r="K5" s="540"/>
      <c r="L5" s="532"/>
      <c r="M5" s="530"/>
      <c r="N5" s="532"/>
      <c r="O5" s="538"/>
      <c r="P5" s="540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19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20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85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486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85" t="s">
        <v>27</v>
      </c>
      <c r="B17" s="103" t="s">
        <v>17</v>
      </c>
      <c r="C17" s="191">
        <v>5</v>
      </c>
      <c r="D17" s="489" t="s">
        <v>26</v>
      </c>
      <c r="E17" s="491" t="s">
        <v>26</v>
      </c>
      <c r="F17" s="497" t="s">
        <v>26</v>
      </c>
      <c r="G17" s="172">
        <v>1</v>
      </c>
      <c r="H17" s="193">
        <v>0</v>
      </c>
      <c r="I17" s="503" t="s">
        <v>26</v>
      </c>
      <c r="J17" s="195">
        <v>0</v>
      </c>
      <c r="K17" s="176">
        <v>1</v>
      </c>
      <c r="L17" s="491" t="s">
        <v>26</v>
      </c>
      <c r="M17" s="489" t="s">
        <v>26</v>
      </c>
      <c r="N17" s="491" t="s">
        <v>26</v>
      </c>
      <c r="O17" s="501" t="s">
        <v>26</v>
      </c>
      <c r="P17" s="209">
        <f>SUM(C17:O17)</f>
        <v>7</v>
      </c>
    </row>
    <row r="18" spans="1:16" ht="15.75" thickBot="1">
      <c r="A18" s="486"/>
      <c r="B18" s="105" t="s">
        <v>28</v>
      </c>
      <c r="C18" s="197">
        <f>C17/C10*100%</f>
        <v>1.4409221902017291E-2</v>
      </c>
      <c r="D18" s="499"/>
      <c r="E18" s="500"/>
      <c r="F18" s="518"/>
      <c r="G18" s="210">
        <f t="shared" ref="G18:H18" si="7">G17/G10*100%</f>
        <v>3.125E-2</v>
      </c>
      <c r="H18" s="211">
        <f t="shared" si="7"/>
        <v>0</v>
      </c>
      <c r="I18" s="514"/>
      <c r="J18" s="212">
        <f t="shared" ref="J18:K18" si="8">J17/J10*100%</f>
        <v>0</v>
      </c>
      <c r="K18" s="213">
        <f t="shared" si="8"/>
        <v>1</v>
      </c>
      <c r="L18" s="500"/>
      <c r="M18" s="499"/>
      <c r="N18" s="500"/>
      <c r="O18" s="502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85" t="s">
        <v>33</v>
      </c>
      <c r="B21" s="455" t="s">
        <v>47</v>
      </c>
      <c r="C21" s="487"/>
      <c r="D21" s="489"/>
      <c r="E21" s="491"/>
      <c r="F21" s="497"/>
      <c r="G21" s="493"/>
      <c r="H21" s="512"/>
      <c r="I21" s="503"/>
      <c r="J21" s="505"/>
      <c r="K21" s="507"/>
      <c r="L21" s="491"/>
      <c r="M21" s="489"/>
      <c r="N21" s="491"/>
      <c r="O21" s="501"/>
      <c r="P21" s="509"/>
    </row>
    <row r="22" spans="1:16" ht="9.75" customHeight="1" thickBot="1">
      <c r="A22" s="486"/>
      <c r="B22" s="456"/>
      <c r="C22" s="517"/>
      <c r="D22" s="499"/>
      <c r="E22" s="500"/>
      <c r="F22" s="518"/>
      <c r="G22" s="511"/>
      <c r="H22" s="513"/>
      <c r="I22" s="514"/>
      <c r="J22" s="515"/>
      <c r="K22" s="516"/>
      <c r="L22" s="500"/>
      <c r="M22" s="499"/>
      <c r="N22" s="500"/>
      <c r="O22" s="502"/>
      <c r="P22" s="510"/>
    </row>
    <row r="23" spans="1:16" ht="12.75" customHeight="1">
      <c r="A23" s="485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486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85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486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85" t="s">
        <v>36</v>
      </c>
      <c r="B27" s="100" t="s">
        <v>17</v>
      </c>
      <c r="C27" s="487" t="s">
        <v>26</v>
      </c>
      <c r="D27" s="489" t="s">
        <v>26</v>
      </c>
      <c r="E27" s="491" t="s">
        <v>26</v>
      </c>
      <c r="F27" s="497" t="s">
        <v>26</v>
      </c>
      <c r="G27" s="493" t="s">
        <v>26</v>
      </c>
      <c r="H27" s="495" t="s">
        <v>26</v>
      </c>
      <c r="I27" s="503" t="s">
        <v>26</v>
      </c>
      <c r="J27" s="505" t="s">
        <v>26</v>
      </c>
      <c r="K27" s="507" t="s">
        <v>26</v>
      </c>
      <c r="L27" s="491" t="s">
        <v>26</v>
      </c>
      <c r="M27" s="489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486"/>
      <c r="B28" s="101" t="s">
        <v>28</v>
      </c>
      <c r="C28" s="488"/>
      <c r="D28" s="490"/>
      <c r="E28" s="492"/>
      <c r="F28" s="498"/>
      <c r="G28" s="494"/>
      <c r="H28" s="496"/>
      <c r="I28" s="504"/>
      <c r="J28" s="506"/>
      <c r="K28" s="508"/>
      <c r="L28" s="492"/>
      <c r="M28" s="490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16" ht="15.75">
      <c r="A2" s="460" t="s">
        <v>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16" ht="16.5" thickBot="1">
      <c r="A3" s="460" t="s">
        <v>73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>
      <c r="A4" s="461"/>
      <c r="B4" s="467"/>
      <c r="C4" s="541" t="s">
        <v>49</v>
      </c>
      <c r="D4" s="543" t="s">
        <v>3</v>
      </c>
      <c r="E4" s="545" t="s">
        <v>4</v>
      </c>
      <c r="F4" s="547" t="s">
        <v>5</v>
      </c>
      <c r="G4" s="549" t="s">
        <v>6</v>
      </c>
      <c r="H4" s="561" t="s">
        <v>7</v>
      </c>
      <c r="I4" s="545" t="s">
        <v>8</v>
      </c>
      <c r="J4" s="563" t="s">
        <v>9</v>
      </c>
      <c r="K4" s="547" t="s">
        <v>10</v>
      </c>
      <c r="L4" s="553" t="s">
        <v>11</v>
      </c>
      <c r="M4" s="555" t="s">
        <v>12</v>
      </c>
      <c r="N4" s="551" t="s">
        <v>13</v>
      </c>
      <c r="O4" s="547" t="s">
        <v>14</v>
      </c>
      <c r="P4" s="472" t="s">
        <v>15</v>
      </c>
    </row>
    <row r="5" spans="1:16" ht="39.75" customHeight="1" thickBot="1">
      <c r="A5" s="462"/>
      <c r="B5" s="468"/>
      <c r="C5" s="542"/>
      <c r="D5" s="544"/>
      <c r="E5" s="546"/>
      <c r="F5" s="548"/>
      <c r="G5" s="550"/>
      <c r="H5" s="562"/>
      <c r="I5" s="546"/>
      <c r="J5" s="564"/>
      <c r="K5" s="548"/>
      <c r="L5" s="554"/>
      <c r="M5" s="556"/>
      <c r="N5" s="552"/>
      <c r="O5" s="548"/>
      <c r="P5" s="473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57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58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59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60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59" t="s">
        <v>27</v>
      </c>
      <c r="B17" s="103" t="s">
        <v>17</v>
      </c>
      <c r="C17" s="77">
        <v>50</v>
      </c>
      <c r="D17" s="575" t="s">
        <v>26</v>
      </c>
      <c r="E17" s="577" t="s">
        <v>26</v>
      </c>
      <c r="F17" s="579" t="s">
        <v>26</v>
      </c>
      <c r="G17" s="317">
        <v>1</v>
      </c>
      <c r="H17" s="365">
        <v>5</v>
      </c>
      <c r="I17" s="577" t="s">
        <v>26</v>
      </c>
      <c r="J17" s="305">
        <v>1</v>
      </c>
      <c r="K17" s="113">
        <v>0</v>
      </c>
      <c r="L17" s="565" t="s">
        <v>26</v>
      </c>
      <c r="M17" s="567" t="s">
        <v>26</v>
      </c>
      <c r="N17" s="569" t="s">
        <v>26</v>
      </c>
      <c r="O17" s="571" t="s">
        <v>26</v>
      </c>
      <c r="P17" s="70">
        <f>SUM(C17:O17)</f>
        <v>57</v>
      </c>
    </row>
    <row r="18" spans="1:16" ht="11.25" customHeight="1" thickBot="1">
      <c r="A18" s="560"/>
      <c r="B18" s="105" t="s">
        <v>28</v>
      </c>
      <c r="C18" s="76">
        <f>C17/C10*100%</f>
        <v>0.15625</v>
      </c>
      <c r="D18" s="576"/>
      <c r="E18" s="578"/>
      <c r="F18" s="580"/>
      <c r="G18" s="324">
        <f t="shared" ref="G18:H18" si="9">G17/G10*100%</f>
        <v>1.6666666666666666E-2</v>
      </c>
      <c r="H18" s="368">
        <f t="shared" si="9"/>
        <v>0.3125</v>
      </c>
      <c r="I18" s="578"/>
      <c r="J18" s="308">
        <f t="shared" ref="J18:K18" si="10">J17/J10*100%</f>
        <v>2.564102564102564E-2</v>
      </c>
      <c r="K18" s="76">
        <f t="shared" si="10"/>
        <v>0</v>
      </c>
      <c r="L18" s="566"/>
      <c r="M18" s="568"/>
      <c r="N18" s="570"/>
      <c r="O18" s="572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59" t="s">
        <v>33</v>
      </c>
      <c r="B21" s="455" t="s">
        <v>47</v>
      </c>
      <c r="C21" s="573"/>
      <c r="D21" s="575"/>
      <c r="E21" s="577"/>
      <c r="F21" s="579"/>
      <c r="G21" s="581"/>
      <c r="H21" s="583"/>
      <c r="I21" s="577"/>
      <c r="J21" s="588"/>
      <c r="K21" s="579"/>
      <c r="L21" s="565"/>
      <c r="M21" s="567"/>
      <c r="N21" s="569"/>
      <c r="O21" s="571"/>
      <c r="P21" s="453"/>
    </row>
    <row r="22" spans="1:16" ht="8.25" customHeight="1" thickBot="1">
      <c r="A22" s="560"/>
      <c r="B22" s="456"/>
      <c r="C22" s="574"/>
      <c r="D22" s="576"/>
      <c r="E22" s="578"/>
      <c r="F22" s="580"/>
      <c r="G22" s="582"/>
      <c r="H22" s="584"/>
      <c r="I22" s="578"/>
      <c r="J22" s="592"/>
      <c r="K22" s="580"/>
      <c r="L22" s="566"/>
      <c r="M22" s="568"/>
      <c r="N22" s="570"/>
      <c r="O22" s="572"/>
      <c r="P22" s="454"/>
    </row>
    <row r="23" spans="1:16" ht="12" customHeight="1">
      <c r="A23" s="559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60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59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60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59" t="s">
        <v>36</v>
      </c>
      <c r="B27" s="100" t="s">
        <v>17</v>
      </c>
      <c r="C27" s="573" t="s">
        <v>26</v>
      </c>
      <c r="D27" s="575" t="s">
        <v>26</v>
      </c>
      <c r="E27" s="577" t="s">
        <v>26</v>
      </c>
      <c r="F27" s="243">
        <v>1</v>
      </c>
      <c r="G27" s="581" t="s">
        <v>26</v>
      </c>
      <c r="H27" s="585" t="s">
        <v>26</v>
      </c>
      <c r="I27" s="577" t="s">
        <v>26</v>
      </c>
      <c r="J27" s="588" t="s">
        <v>26</v>
      </c>
      <c r="K27" s="243">
        <v>1</v>
      </c>
      <c r="L27" s="565" t="s">
        <v>26</v>
      </c>
      <c r="M27" s="567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60"/>
      <c r="B28" s="101" t="s">
        <v>28</v>
      </c>
      <c r="C28" s="593"/>
      <c r="D28" s="594"/>
      <c r="E28" s="587"/>
      <c r="F28" s="245">
        <f t="shared" ref="F28" si="14">F27/F9*100%</f>
        <v>7.1428571428571425E-2</v>
      </c>
      <c r="G28" s="595"/>
      <c r="H28" s="586"/>
      <c r="I28" s="587"/>
      <c r="J28" s="589"/>
      <c r="K28" s="245">
        <f t="shared" ref="K28" si="15">K27/K9*100%</f>
        <v>3.4482758620689655E-2</v>
      </c>
      <c r="L28" s="590"/>
      <c r="M28" s="591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16" ht="15.75">
      <c r="A2" s="460" t="s">
        <v>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16" ht="16.5" thickBot="1">
      <c r="A3" s="460" t="s">
        <v>81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>
      <c r="A4" s="461"/>
      <c r="B4" s="467"/>
      <c r="C4" s="541" t="s">
        <v>43</v>
      </c>
      <c r="D4" s="541" t="s">
        <v>3</v>
      </c>
      <c r="E4" s="541" t="s">
        <v>4</v>
      </c>
      <c r="F4" s="541" t="s">
        <v>5</v>
      </c>
      <c r="G4" s="541" t="s">
        <v>6</v>
      </c>
      <c r="H4" s="541" t="s">
        <v>7</v>
      </c>
      <c r="I4" s="541" t="s">
        <v>8</v>
      </c>
      <c r="J4" s="541" t="s">
        <v>9</v>
      </c>
      <c r="K4" s="541" t="s">
        <v>10</v>
      </c>
      <c r="L4" s="541" t="s">
        <v>11</v>
      </c>
      <c r="M4" s="541" t="s">
        <v>12</v>
      </c>
      <c r="N4" s="541" t="s">
        <v>13</v>
      </c>
      <c r="O4" s="541" t="s">
        <v>14</v>
      </c>
      <c r="P4" s="596" t="s">
        <v>15</v>
      </c>
    </row>
    <row r="5" spans="1:16" ht="36.75" customHeight="1" thickBot="1">
      <c r="A5" s="462"/>
      <c r="B5" s="468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97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57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58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598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599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59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79" t="s">
        <v>26</v>
      </c>
      <c r="F15" s="579" t="s">
        <v>26</v>
      </c>
      <c r="G15" s="68">
        <f>'1 квартал 2014г.'!G17+'2 квартал 2014г.'!G17</f>
        <v>2</v>
      </c>
      <c r="H15" s="68" t="e">
        <f>#REF!+#REF!</f>
        <v>#REF!</v>
      </c>
      <c r="I15" s="579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79" t="s">
        <v>26</v>
      </c>
      <c r="M15" s="579" t="s">
        <v>26</v>
      </c>
      <c r="N15" s="579" t="s">
        <v>26</v>
      </c>
      <c r="O15" s="571" t="s">
        <v>26</v>
      </c>
      <c r="P15" s="102" t="e">
        <f>SUM(C15:O15)</f>
        <v>#REF!</v>
      </c>
    </row>
    <row r="16" spans="1:16" ht="11.25" customHeight="1" thickBot="1">
      <c r="A16" s="560"/>
      <c r="B16" s="101" t="s">
        <v>28</v>
      </c>
      <c r="C16" s="90">
        <f>C15/C7*100%</f>
        <v>8.5403726708074529E-2</v>
      </c>
      <c r="D16" s="91">
        <f>D15/D7*100%</f>
        <v>0</v>
      </c>
      <c r="E16" s="580"/>
      <c r="F16" s="580"/>
      <c r="G16" s="91">
        <f>G15/G7*100%</f>
        <v>1.8518518518518517E-2</v>
      </c>
      <c r="H16" s="91" t="e">
        <f>H15/H7*100%</f>
        <v>#REF!</v>
      </c>
      <c r="I16" s="580"/>
      <c r="J16" s="91">
        <f>J15/J7*100%</f>
        <v>1.3333333333333334E-2</v>
      </c>
      <c r="K16" s="91">
        <f>K15/K7*100%</f>
        <v>2.0408163265306121E-2</v>
      </c>
      <c r="L16" s="580"/>
      <c r="M16" s="580"/>
      <c r="N16" s="580"/>
      <c r="O16" s="572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59" t="s">
        <v>33</v>
      </c>
      <c r="B19" s="455" t="s">
        <v>23</v>
      </c>
      <c r="C19" s="573"/>
      <c r="D19" s="579"/>
      <c r="E19" s="579"/>
      <c r="F19" s="579"/>
      <c r="G19" s="579"/>
      <c r="H19" s="600"/>
      <c r="I19" s="579"/>
      <c r="J19" s="579"/>
      <c r="K19" s="579"/>
      <c r="L19" s="579"/>
      <c r="M19" s="579"/>
      <c r="N19" s="579"/>
      <c r="O19" s="571"/>
      <c r="P19" s="453"/>
    </row>
    <row r="20" spans="1:16" ht="11.25" customHeight="1" thickBot="1">
      <c r="A20" s="560"/>
      <c r="B20" s="456"/>
      <c r="C20" s="574"/>
      <c r="D20" s="580"/>
      <c r="E20" s="580"/>
      <c r="F20" s="580"/>
      <c r="G20" s="580"/>
      <c r="H20" s="601"/>
      <c r="I20" s="580"/>
      <c r="J20" s="580"/>
      <c r="K20" s="580"/>
      <c r="L20" s="580"/>
      <c r="M20" s="580"/>
      <c r="N20" s="580"/>
      <c r="O20" s="572"/>
      <c r="P20" s="454"/>
    </row>
    <row r="21" spans="1:16" ht="15.75" thickBot="1">
      <c r="A21" s="559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60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59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60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59" t="s">
        <v>36</v>
      </c>
      <c r="B25" s="100" t="s">
        <v>17</v>
      </c>
      <c r="C25" s="573" t="s">
        <v>26</v>
      </c>
      <c r="D25" s="579" t="s">
        <v>26</v>
      </c>
      <c r="E25" s="579" t="s">
        <v>26</v>
      </c>
      <c r="F25" s="113">
        <f>'2 квартал 2014г.'!F27</f>
        <v>1</v>
      </c>
      <c r="G25" s="579" t="s">
        <v>26</v>
      </c>
      <c r="H25" s="579" t="s">
        <v>26</v>
      </c>
      <c r="I25" s="579" t="s">
        <v>26</v>
      </c>
      <c r="J25" s="579" t="s">
        <v>26</v>
      </c>
      <c r="K25" s="113">
        <f>'2 квартал 2014г.'!K27</f>
        <v>1</v>
      </c>
      <c r="L25" s="579" t="s">
        <v>26</v>
      </c>
      <c r="M25" s="579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60"/>
      <c r="B26" s="101" t="s">
        <v>28</v>
      </c>
      <c r="C26" s="593"/>
      <c r="D26" s="602"/>
      <c r="E26" s="602"/>
      <c r="F26" s="244">
        <f>F25/F7*100%</f>
        <v>4.3478260869565216E-2</v>
      </c>
      <c r="G26" s="602"/>
      <c r="H26" s="602"/>
      <c r="I26" s="602"/>
      <c r="J26" s="602"/>
      <c r="K26" s="244">
        <f>K25/K7*100%</f>
        <v>2.0408163265306121E-2</v>
      </c>
      <c r="L26" s="602"/>
      <c r="M26" s="602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16" ht="15.75">
      <c r="A2" s="460" t="s">
        <v>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16" ht="16.5" thickBot="1">
      <c r="A3" s="460" t="s">
        <v>84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>
      <c r="A4" s="461"/>
      <c r="B4" s="467"/>
      <c r="C4" s="541" t="s">
        <v>49</v>
      </c>
      <c r="D4" s="547" t="s">
        <v>3</v>
      </c>
      <c r="E4" s="547" t="s">
        <v>4</v>
      </c>
      <c r="F4" s="547" t="s">
        <v>5</v>
      </c>
      <c r="G4" s="547" t="s">
        <v>6</v>
      </c>
      <c r="H4" s="547" t="s">
        <v>7</v>
      </c>
      <c r="I4" s="547" t="s">
        <v>8</v>
      </c>
      <c r="J4" s="547" t="s">
        <v>9</v>
      </c>
      <c r="K4" s="547" t="s">
        <v>10</v>
      </c>
      <c r="L4" s="547" t="s">
        <v>11</v>
      </c>
      <c r="M4" s="547" t="s">
        <v>12</v>
      </c>
      <c r="N4" s="547" t="s">
        <v>13</v>
      </c>
      <c r="O4" s="547" t="s">
        <v>14</v>
      </c>
      <c r="P4" s="472" t="s">
        <v>15</v>
      </c>
    </row>
    <row r="5" spans="1:16" ht="23.25" customHeight="1" thickBot="1">
      <c r="A5" s="462"/>
      <c r="B5" s="468"/>
      <c r="C5" s="542"/>
      <c r="D5" s="548"/>
      <c r="E5" s="548"/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473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57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58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59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60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59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60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59" t="s">
        <v>33</v>
      </c>
      <c r="B21" s="455" t="s">
        <v>47</v>
      </c>
      <c r="C21" s="573"/>
      <c r="D21" s="579"/>
      <c r="E21" s="579"/>
      <c r="F21" s="579"/>
      <c r="G21" s="579"/>
      <c r="H21" s="600"/>
      <c r="I21" s="579"/>
      <c r="J21" s="579"/>
      <c r="K21" s="579"/>
      <c r="L21" s="579"/>
      <c r="M21" s="579"/>
      <c r="N21" s="579"/>
      <c r="O21" s="571"/>
      <c r="P21" s="453"/>
    </row>
    <row r="22" spans="1:16" ht="5.25" customHeight="1" thickBot="1">
      <c r="A22" s="560"/>
      <c r="B22" s="456"/>
      <c r="C22" s="574"/>
      <c r="D22" s="580"/>
      <c r="E22" s="580"/>
      <c r="F22" s="580"/>
      <c r="G22" s="580"/>
      <c r="H22" s="601"/>
      <c r="I22" s="580"/>
      <c r="J22" s="580"/>
      <c r="K22" s="580"/>
      <c r="L22" s="580"/>
      <c r="M22" s="580"/>
      <c r="N22" s="580"/>
      <c r="O22" s="572"/>
      <c r="P22" s="454"/>
    </row>
    <row r="23" spans="1:16" ht="11.25" customHeight="1">
      <c r="A23" s="559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60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59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60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59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60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16" ht="15.75">
      <c r="A2" s="460" t="s">
        <v>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16" ht="16.5" thickBot="1">
      <c r="A3" s="460" t="s">
        <v>85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>
      <c r="A4" s="461"/>
      <c r="B4" s="467"/>
      <c r="C4" s="547" t="s">
        <v>49</v>
      </c>
      <c r="D4" s="547" t="s">
        <v>3</v>
      </c>
      <c r="E4" s="547" t="s">
        <v>4</v>
      </c>
      <c r="F4" s="547" t="s">
        <v>5</v>
      </c>
      <c r="G4" s="547" t="s">
        <v>6</v>
      </c>
      <c r="H4" s="547" t="s">
        <v>7</v>
      </c>
      <c r="I4" s="547" t="s">
        <v>8</v>
      </c>
      <c r="J4" s="547" t="s">
        <v>9</v>
      </c>
      <c r="K4" s="547" t="s">
        <v>10</v>
      </c>
      <c r="L4" s="547" t="s">
        <v>11</v>
      </c>
      <c r="M4" s="547" t="s">
        <v>12</v>
      </c>
      <c r="N4" s="547" t="s">
        <v>13</v>
      </c>
      <c r="O4" s="547" t="s">
        <v>14</v>
      </c>
      <c r="P4" s="472" t="s">
        <v>15</v>
      </c>
    </row>
    <row r="5" spans="1:16" ht="30" customHeight="1" thickBot="1">
      <c r="A5" s="462"/>
      <c r="B5" s="46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473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57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58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59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60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59" t="s">
        <v>27</v>
      </c>
      <c r="B15" s="260" t="s">
        <v>17</v>
      </c>
      <c r="C15" s="77">
        <f>'1 квартал 2014'!C17+'2 квартал 2014г.'!C17+'3квартал 2014'!C17</f>
        <v>86</v>
      </c>
      <c r="D15" s="579" t="s">
        <v>26</v>
      </c>
      <c r="E15" s="579" t="s">
        <v>26</v>
      </c>
      <c r="F15" s="579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79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79" t="s">
        <v>26</v>
      </c>
      <c r="M15" s="579" t="s">
        <v>26</v>
      </c>
      <c r="N15" s="579" t="s">
        <v>26</v>
      </c>
      <c r="O15" s="571" t="s">
        <v>26</v>
      </c>
      <c r="P15" s="70">
        <f>SUM(C15:O15)</f>
        <v>101</v>
      </c>
    </row>
    <row r="16" spans="1:16" ht="10.5" customHeight="1" thickBot="1">
      <c r="A16" s="560"/>
      <c r="B16" s="262" t="s">
        <v>28</v>
      </c>
      <c r="C16" s="76">
        <f>C15/C8*100%</f>
        <v>8.2139446036294167E-2</v>
      </c>
      <c r="D16" s="580"/>
      <c r="E16" s="580"/>
      <c r="F16" s="580"/>
      <c r="G16" s="76">
        <f t="shared" ref="G16:H16" si="5">G15/G8*100%</f>
        <v>2.9411764705882353E-2</v>
      </c>
      <c r="H16" s="76">
        <f t="shared" si="5"/>
        <v>0.1388888888888889</v>
      </c>
      <c r="I16" s="580"/>
      <c r="J16" s="76">
        <f t="shared" ref="J16:K16" si="6">J15/J8*100%</f>
        <v>3.968253968253968E-2</v>
      </c>
      <c r="K16" s="76">
        <f t="shared" si="6"/>
        <v>0.16666666666666666</v>
      </c>
      <c r="L16" s="580"/>
      <c r="M16" s="580"/>
      <c r="N16" s="580"/>
      <c r="O16" s="572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59" t="s">
        <v>33</v>
      </c>
      <c r="B19" s="455" t="s">
        <v>47</v>
      </c>
      <c r="C19" s="573"/>
      <c r="D19" s="579"/>
      <c r="E19" s="579"/>
      <c r="F19" s="579"/>
      <c r="G19" s="579"/>
      <c r="H19" s="600"/>
      <c r="I19" s="579"/>
      <c r="J19" s="579"/>
      <c r="K19" s="579"/>
      <c r="L19" s="579"/>
      <c r="M19" s="579"/>
      <c r="N19" s="579"/>
      <c r="O19" s="571"/>
      <c r="P19" s="603"/>
    </row>
    <row r="20" spans="1:16" ht="9" customHeight="1" thickBot="1">
      <c r="A20" s="560"/>
      <c r="B20" s="456"/>
      <c r="C20" s="574"/>
      <c r="D20" s="580"/>
      <c r="E20" s="580"/>
      <c r="F20" s="580"/>
      <c r="G20" s="580"/>
      <c r="H20" s="601"/>
      <c r="I20" s="580"/>
      <c r="J20" s="580"/>
      <c r="K20" s="580"/>
      <c r="L20" s="580"/>
      <c r="M20" s="580"/>
      <c r="N20" s="580"/>
      <c r="O20" s="572"/>
      <c r="P20" s="604"/>
    </row>
    <row r="21" spans="1:16" ht="11.25" customHeight="1">
      <c r="A21" s="559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60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59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60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59" t="s">
        <v>36</v>
      </c>
      <c r="B25" s="258" t="s">
        <v>17</v>
      </c>
      <c r="C25" s="573" t="s">
        <v>26</v>
      </c>
      <c r="D25" s="579" t="s">
        <v>26</v>
      </c>
      <c r="E25" s="579" t="s">
        <v>26</v>
      </c>
      <c r="F25" s="376">
        <f>'1 квартал 2014'!F27+'2 квартал 2014г.'!F27+'3квартал 2014'!F27</f>
        <v>1</v>
      </c>
      <c r="G25" s="579" t="s">
        <v>26</v>
      </c>
      <c r="H25" s="579" t="s">
        <v>26</v>
      </c>
      <c r="I25" s="579" t="s">
        <v>26</v>
      </c>
      <c r="J25" s="579" t="s">
        <v>26</v>
      </c>
      <c r="K25" s="376">
        <f>'1 квартал 2014'!K27+'2 квартал 2014г.'!K27+'3квартал 2014'!K27</f>
        <v>2</v>
      </c>
      <c r="L25" s="579" t="s">
        <v>26</v>
      </c>
      <c r="M25" s="579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60"/>
      <c r="B26" s="259" t="s">
        <v>28</v>
      </c>
      <c r="C26" s="593"/>
      <c r="D26" s="602"/>
      <c r="E26" s="602"/>
      <c r="F26" s="245">
        <f t="shared" ref="F26" si="10">F25/F7*100%</f>
        <v>3.2258064516129031E-2</v>
      </c>
      <c r="G26" s="602"/>
      <c r="H26" s="602"/>
      <c r="I26" s="602"/>
      <c r="J26" s="602"/>
      <c r="K26" s="245">
        <f t="shared" ref="K26" si="11">K25/K7*100%</f>
        <v>2.5316455696202531E-2</v>
      </c>
      <c r="L26" s="602"/>
      <c r="M26" s="602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16" ht="15.75">
      <c r="A2" s="460" t="s">
        <v>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16" ht="16.5" thickBot="1">
      <c r="A3" s="460" t="s">
        <v>77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>
      <c r="A4" s="461"/>
      <c r="B4" s="467"/>
      <c r="C4" s="541" t="s">
        <v>49</v>
      </c>
      <c r="D4" s="543" t="s">
        <v>3</v>
      </c>
      <c r="E4" s="545" t="s">
        <v>4</v>
      </c>
      <c r="F4" s="547" t="s">
        <v>5</v>
      </c>
      <c r="G4" s="549" t="s">
        <v>6</v>
      </c>
      <c r="H4" s="561" t="s">
        <v>7</v>
      </c>
      <c r="I4" s="545" t="s">
        <v>8</v>
      </c>
      <c r="J4" s="563" t="s">
        <v>9</v>
      </c>
      <c r="K4" s="547" t="s">
        <v>10</v>
      </c>
      <c r="L4" s="553" t="s">
        <v>11</v>
      </c>
      <c r="M4" s="555" t="s">
        <v>12</v>
      </c>
      <c r="N4" s="551" t="s">
        <v>13</v>
      </c>
      <c r="O4" s="547" t="s">
        <v>14</v>
      </c>
      <c r="P4" s="472" t="s">
        <v>15</v>
      </c>
    </row>
    <row r="5" spans="1:16" ht="15.75" thickBot="1">
      <c r="A5" s="462"/>
      <c r="B5" s="468"/>
      <c r="C5" s="542"/>
      <c r="D5" s="544"/>
      <c r="E5" s="546"/>
      <c r="F5" s="548"/>
      <c r="G5" s="550"/>
      <c r="H5" s="562"/>
      <c r="I5" s="546"/>
      <c r="J5" s="564"/>
      <c r="K5" s="548"/>
      <c r="L5" s="554"/>
      <c r="M5" s="556"/>
      <c r="N5" s="552"/>
      <c r="O5" s="548"/>
      <c r="P5" s="473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07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08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05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06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05" t="s">
        <v>27</v>
      </c>
      <c r="B17" s="260" t="s">
        <v>17</v>
      </c>
      <c r="C17" s="77">
        <v>5</v>
      </c>
      <c r="D17" s="575" t="s">
        <v>26</v>
      </c>
      <c r="E17" s="577" t="s">
        <v>26</v>
      </c>
      <c r="F17" s="579" t="s">
        <v>26</v>
      </c>
      <c r="G17" s="317">
        <v>1</v>
      </c>
      <c r="H17" s="365">
        <v>0</v>
      </c>
      <c r="I17" s="577" t="s">
        <v>26</v>
      </c>
      <c r="J17" s="305">
        <v>0</v>
      </c>
      <c r="K17" s="264">
        <v>1</v>
      </c>
      <c r="L17" s="565" t="s">
        <v>26</v>
      </c>
      <c r="M17" s="567" t="s">
        <v>26</v>
      </c>
      <c r="N17" s="569" t="s">
        <v>26</v>
      </c>
      <c r="O17" s="571" t="s">
        <v>26</v>
      </c>
      <c r="P17" s="70">
        <f>SUM(C17:O17)</f>
        <v>7</v>
      </c>
    </row>
    <row r="18" spans="1:16" ht="15.75" thickBot="1">
      <c r="A18" s="606"/>
      <c r="B18" s="262" t="s">
        <v>28</v>
      </c>
      <c r="C18" s="76">
        <f>C17/C10*100%</f>
        <v>1.4409221902017291E-2</v>
      </c>
      <c r="D18" s="576"/>
      <c r="E18" s="578"/>
      <c r="F18" s="580"/>
      <c r="G18" s="324">
        <f t="shared" ref="G18:H18" si="7">G17/G10*100%</f>
        <v>3.125E-2</v>
      </c>
      <c r="H18" s="368">
        <f t="shared" si="7"/>
        <v>0</v>
      </c>
      <c r="I18" s="578"/>
      <c r="J18" s="308">
        <f t="shared" ref="J18:K18" si="8">J17/J10*100%</f>
        <v>0</v>
      </c>
      <c r="K18" s="76">
        <f t="shared" si="8"/>
        <v>1</v>
      </c>
      <c r="L18" s="566"/>
      <c r="M18" s="568"/>
      <c r="N18" s="570"/>
      <c r="O18" s="572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05" t="s">
        <v>33</v>
      </c>
      <c r="B21" s="455" t="s">
        <v>47</v>
      </c>
      <c r="C21" s="573"/>
      <c r="D21" s="575"/>
      <c r="E21" s="577"/>
      <c r="F21" s="579"/>
      <c r="G21" s="581"/>
      <c r="H21" s="583"/>
      <c r="I21" s="577"/>
      <c r="J21" s="588"/>
      <c r="K21" s="579"/>
      <c r="L21" s="565"/>
      <c r="M21" s="567"/>
      <c r="N21" s="569"/>
      <c r="O21" s="571"/>
      <c r="P21" s="453"/>
    </row>
    <row r="22" spans="1:16" ht="15.75" thickBot="1">
      <c r="A22" s="606"/>
      <c r="B22" s="456"/>
      <c r="C22" s="574"/>
      <c r="D22" s="576"/>
      <c r="E22" s="578"/>
      <c r="F22" s="580"/>
      <c r="G22" s="582"/>
      <c r="H22" s="584"/>
      <c r="I22" s="578"/>
      <c r="J22" s="592"/>
      <c r="K22" s="580"/>
      <c r="L22" s="566"/>
      <c r="M22" s="568"/>
      <c r="N22" s="570"/>
      <c r="O22" s="572"/>
      <c r="P22" s="454"/>
    </row>
    <row r="23" spans="1:16" ht="22.5">
      <c r="A23" s="605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06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05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06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05" t="s">
        <v>36</v>
      </c>
      <c r="B27" s="258" t="s">
        <v>17</v>
      </c>
      <c r="C27" s="573" t="s">
        <v>26</v>
      </c>
      <c r="D27" s="575" t="s">
        <v>26</v>
      </c>
      <c r="E27" s="577" t="s">
        <v>26</v>
      </c>
      <c r="F27" s="356">
        <v>0</v>
      </c>
      <c r="G27" s="581" t="s">
        <v>26</v>
      </c>
      <c r="H27" s="585" t="s">
        <v>26</v>
      </c>
      <c r="I27" s="577" t="s">
        <v>26</v>
      </c>
      <c r="J27" s="588" t="s">
        <v>26</v>
      </c>
      <c r="K27" s="356">
        <v>0</v>
      </c>
      <c r="L27" s="565" t="s">
        <v>26</v>
      </c>
      <c r="M27" s="567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06"/>
      <c r="B28" s="259" t="s">
        <v>28</v>
      </c>
      <c r="C28" s="593"/>
      <c r="D28" s="594"/>
      <c r="E28" s="587"/>
      <c r="F28" s="357">
        <f t="shared" ref="F28" si="12">F27/F9*100%</f>
        <v>0</v>
      </c>
      <c r="G28" s="595"/>
      <c r="H28" s="586"/>
      <c r="I28" s="587"/>
      <c r="J28" s="589"/>
      <c r="K28" s="357">
        <f t="shared" ref="K28" si="13">K27/K9*100%</f>
        <v>0</v>
      </c>
      <c r="L28" s="590"/>
      <c r="M28" s="591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topLeftCell="A11" workbookViewId="0">
      <selection activeCell="A38" sqref="A38:J39"/>
    </sheetView>
  </sheetViews>
  <sheetFormatPr defaultRowHeight="15"/>
  <cols>
    <col min="1" max="1" width="4" customWidth="1"/>
    <col min="2" max="2" width="21.140625" customWidth="1"/>
    <col min="3" max="3" width="6.7109375" customWidth="1"/>
    <col min="4" max="4" width="9.5703125" customWidth="1"/>
    <col min="5" max="5" width="9.7109375" customWidth="1"/>
    <col min="6" max="6" width="10.42578125" customWidth="1"/>
    <col min="7" max="7" width="10" customWidth="1"/>
    <col min="8" max="8" width="10.42578125" customWidth="1"/>
  </cols>
  <sheetData>
    <row r="1" spans="1:10" ht="15.75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0" ht="30.75" customHeight="1">
      <c r="A2" s="615" t="s">
        <v>97</v>
      </c>
      <c r="B2" s="615"/>
      <c r="C2" s="615"/>
      <c r="D2" s="615"/>
      <c r="E2" s="615"/>
      <c r="F2" s="615"/>
      <c r="G2" s="615"/>
      <c r="H2" s="615"/>
      <c r="I2" s="615"/>
      <c r="J2" s="615"/>
    </row>
    <row r="3" spans="1:10" ht="15.75" customHeight="1">
      <c r="A3" s="616" t="s">
        <v>100</v>
      </c>
      <c r="B3" s="616"/>
      <c r="C3" s="616"/>
      <c r="D3" s="616"/>
      <c r="E3" s="616"/>
      <c r="F3" s="616"/>
      <c r="G3" s="616"/>
      <c r="H3" s="616"/>
      <c r="I3" s="616"/>
      <c r="J3" s="616"/>
    </row>
    <row r="4" spans="1:10" s="393" customFormat="1" ht="15.75" customHeight="1" thickBot="1">
      <c r="A4" s="401"/>
      <c r="B4" s="401"/>
      <c r="C4" s="401"/>
      <c r="D4" s="401"/>
      <c r="E4" s="401"/>
      <c r="F4" s="401"/>
      <c r="G4" s="401"/>
      <c r="H4" s="401"/>
    </row>
    <row r="5" spans="1:10" ht="15" customHeight="1">
      <c r="A5" s="617" t="s">
        <v>58</v>
      </c>
      <c r="B5" s="625"/>
      <c r="C5" s="596"/>
      <c r="D5" s="609" t="s">
        <v>50</v>
      </c>
      <c r="E5" s="609" t="s">
        <v>51</v>
      </c>
      <c r="F5" s="609" t="s">
        <v>52</v>
      </c>
      <c r="G5" s="609" t="s">
        <v>53</v>
      </c>
      <c r="H5" s="609" t="s">
        <v>54</v>
      </c>
      <c r="I5" s="609" t="s">
        <v>92</v>
      </c>
      <c r="J5" s="609" t="s">
        <v>93</v>
      </c>
    </row>
    <row r="6" spans="1:10" ht="6" customHeight="1" thickBot="1">
      <c r="A6" s="618"/>
      <c r="B6" s="626"/>
      <c r="C6" s="627"/>
      <c r="D6" s="610"/>
      <c r="E6" s="610"/>
      <c r="F6" s="610"/>
      <c r="G6" s="610"/>
      <c r="H6" s="610"/>
      <c r="I6" s="610"/>
      <c r="J6" s="610"/>
    </row>
    <row r="7" spans="1:10" s="393" customFormat="1" ht="9" hidden="1" customHeight="1" thickBot="1">
      <c r="A7" s="402"/>
      <c r="B7" s="403" t="s">
        <v>96</v>
      </c>
      <c r="C7" s="406"/>
      <c r="D7" s="407">
        <v>11</v>
      </c>
      <c r="E7" s="407">
        <f>D25</f>
        <v>5</v>
      </c>
      <c r="F7" s="407"/>
      <c r="G7" s="413">
        <f>E25</f>
        <v>6</v>
      </c>
      <c r="H7" s="407"/>
      <c r="I7" s="413">
        <f>G25</f>
        <v>0</v>
      </c>
      <c r="J7" s="407"/>
    </row>
    <row r="8" spans="1:10" ht="21" customHeight="1" thickBot="1">
      <c r="A8" s="414" t="s">
        <v>59</v>
      </c>
      <c r="B8" s="97" t="s">
        <v>55</v>
      </c>
      <c r="C8" s="404" t="s">
        <v>17</v>
      </c>
      <c r="D8" s="405">
        <v>26</v>
      </c>
      <c r="E8" s="437">
        <v>23</v>
      </c>
      <c r="F8" s="419">
        <v>65</v>
      </c>
      <c r="G8" s="420">
        <v>0</v>
      </c>
      <c r="H8" s="421">
        <f>D8+E8+G8</f>
        <v>49</v>
      </c>
      <c r="I8" s="420">
        <v>0</v>
      </c>
      <c r="J8" s="421">
        <f>F8+G8+I8</f>
        <v>65</v>
      </c>
    </row>
    <row r="9" spans="1:10" ht="15" customHeight="1">
      <c r="A9" s="415"/>
      <c r="B9" s="628" t="s">
        <v>56</v>
      </c>
      <c r="C9" s="26" t="s">
        <v>17</v>
      </c>
      <c r="D9" s="395">
        <v>14</v>
      </c>
      <c r="E9" s="395">
        <v>13</v>
      </c>
      <c r="F9" s="422">
        <f>D9+E9</f>
        <v>27</v>
      </c>
      <c r="G9" s="423">
        <v>0</v>
      </c>
      <c r="H9" s="424">
        <f>D9+E9+G9</f>
        <v>27</v>
      </c>
      <c r="I9" s="423">
        <v>0</v>
      </c>
      <c r="J9" s="424">
        <f>F9+G9+I9</f>
        <v>27</v>
      </c>
    </row>
    <row r="10" spans="1:10" ht="15.75" thickBot="1">
      <c r="A10" s="416"/>
      <c r="B10" s="629"/>
      <c r="C10" s="251" t="s">
        <v>28</v>
      </c>
      <c r="D10" s="399">
        <f>D9/D8*100</f>
        <v>53.846153846153847</v>
      </c>
      <c r="E10" s="399">
        <f>E9/E8*100</f>
        <v>56.521739130434781</v>
      </c>
      <c r="F10" s="426">
        <f>F9/F8*100</f>
        <v>41.53846153846154</v>
      </c>
      <c r="G10" s="425" t="e">
        <f>G9/G8*100</f>
        <v>#DIV/0!</v>
      </c>
      <c r="H10" s="426">
        <f t="shared" ref="H10:J10" si="0">H9/H8*100</f>
        <v>55.102040816326522</v>
      </c>
      <c r="I10" s="425" t="e">
        <f>I9/I8*100</f>
        <v>#DIV/0!</v>
      </c>
      <c r="J10" s="426">
        <f t="shared" si="0"/>
        <v>41.53846153846154</v>
      </c>
    </row>
    <row r="11" spans="1:10">
      <c r="A11" s="417" t="s">
        <v>60</v>
      </c>
      <c r="B11" s="255" t="s">
        <v>19</v>
      </c>
      <c r="C11" s="26" t="s">
        <v>17</v>
      </c>
      <c r="D11" s="395">
        <v>26</v>
      </c>
      <c r="E11" s="438">
        <v>23</v>
      </c>
      <c r="F11" s="428">
        <f>D11+E11</f>
        <v>49</v>
      </c>
      <c r="G11" s="423">
        <v>0</v>
      </c>
      <c r="H11" s="424">
        <f>D11+E11+G11</f>
        <v>49</v>
      </c>
      <c r="I11" s="423">
        <v>0</v>
      </c>
      <c r="J11" s="424">
        <f>F11+G11+I11</f>
        <v>49</v>
      </c>
    </row>
    <row r="12" spans="1:10" ht="15.75" thickBot="1">
      <c r="A12" s="415"/>
      <c r="B12" s="256"/>
      <c r="C12" s="251" t="s">
        <v>28</v>
      </c>
      <c r="D12" s="408">
        <f>D11/D8*100%</f>
        <v>1</v>
      </c>
      <c r="E12" s="399">
        <f>E11/E8*100</f>
        <v>100</v>
      </c>
      <c r="F12" s="426">
        <f>F11/F11*100</f>
        <v>100</v>
      </c>
      <c r="G12" s="425" t="e">
        <f>G11/G8*100</f>
        <v>#DIV/0!</v>
      </c>
      <c r="H12" s="426">
        <f t="shared" ref="H12:J12" si="1">H11/H11*100</f>
        <v>100</v>
      </c>
      <c r="I12" s="425" t="e">
        <f>I11/I8*100</f>
        <v>#DIV/0!</v>
      </c>
      <c r="J12" s="426">
        <f t="shared" si="1"/>
        <v>100</v>
      </c>
    </row>
    <row r="13" spans="1:10" ht="15" customHeight="1">
      <c r="A13" s="415"/>
      <c r="B13" s="630" t="s">
        <v>20</v>
      </c>
      <c r="C13" s="26" t="s">
        <v>17</v>
      </c>
      <c r="D13" s="395">
        <v>14</v>
      </c>
      <c r="E13" s="438">
        <v>13</v>
      </c>
      <c r="F13" s="428">
        <f>D13+E13</f>
        <v>27</v>
      </c>
      <c r="G13" s="423">
        <v>0</v>
      </c>
      <c r="H13" s="424">
        <f>D13+E13+G13</f>
        <v>27</v>
      </c>
      <c r="I13" s="423">
        <v>0</v>
      </c>
      <c r="J13" s="424">
        <f>F13+G13+I13</f>
        <v>27</v>
      </c>
    </row>
    <row r="14" spans="1:10" ht="15.75" customHeight="1" thickBot="1">
      <c r="A14" s="416"/>
      <c r="B14" s="631"/>
      <c r="C14" s="251" t="s">
        <v>28</v>
      </c>
      <c r="D14" s="281">
        <f>D13/D11*100%</f>
        <v>0.53846153846153844</v>
      </c>
      <c r="E14" s="399">
        <f t="shared" ref="E14:J14" si="2">E13/E11*100</f>
        <v>56.521739130434781</v>
      </c>
      <c r="F14" s="426">
        <f t="shared" si="2"/>
        <v>55.102040816326522</v>
      </c>
      <c r="G14" s="425" t="e">
        <f t="shared" si="2"/>
        <v>#DIV/0!</v>
      </c>
      <c r="H14" s="426">
        <f t="shared" si="2"/>
        <v>55.102040816326522</v>
      </c>
      <c r="I14" s="425" t="e">
        <f t="shared" si="2"/>
        <v>#DIV/0!</v>
      </c>
      <c r="J14" s="426">
        <f t="shared" si="2"/>
        <v>55.102040816326522</v>
      </c>
    </row>
    <row r="15" spans="1:10">
      <c r="A15" s="417" t="s">
        <v>61</v>
      </c>
      <c r="B15" s="623" t="s">
        <v>27</v>
      </c>
      <c r="C15" s="26" t="s">
        <v>17</v>
      </c>
      <c r="D15" s="395">
        <v>0</v>
      </c>
      <c r="E15" s="438">
        <v>0</v>
      </c>
      <c r="F15" s="428">
        <f>D15+E15</f>
        <v>0</v>
      </c>
      <c r="G15" s="423">
        <v>0</v>
      </c>
      <c r="H15" s="424">
        <f>D15+E15+G15</f>
        <v>0</v>
      </c>
      <c r="I15" s="423">
        <v>0</v>
      </c>
      <c r="J15" s="424">
        <f>F15+G15+I15</f>
        <v>0</v>
      </c>
    </row>
    <row r="16" spans="1:10" ht="15.75" customHeight="1" thickBot="1">
      <c r="A16" s="416"/>
      <c r="B16" s="624"/>
      <c r="C16" s="251" t="s">
        <v>28</v>
      </c>
      <c r="D16" s="281">
        <f>D15/D8*100%</f>
        <v>0</v>
      </c>
      <c r="E16" s="399">
        <f>E15/E8*100</f>
        <v>0</v>
      </c>
      <c r="F16" s="426">
        <f>F15/F8*100</f>
        <v>0</v>
      </c>
      <c r="G16" s="425" t="e">
        <f t="shared" ref="G16:H16" si="3">G15/G8*100</f>
        <v>#DIV/0!</v>
      </c>
      <c r="H16" s="426">
        <f t="shared" si="3"/>
        <v>0</v>
      </c>
      <c r="I16" s="425" t="e">
        <f t="shared" ref="I16:J16" si="4">I15/I8*100</f>
        <v>#DIV/0!</v>
      </c>
      <c r="J16" s="426">
        <f t="shared" si="4"/>
        <v>0</v>
      </c>
    </row>
    <row r="17" spans="1:10" ht="53.25" thickBot="1">
      <c r="A17" s="418" t="s">
        <v>62</v>
      </c>
      <c r="B17" s="253" t="s">
        <v>101</v>
      </c>
      <c r="C17" s="24" t="s">
        <v>17</v>
      </c>
      <c r="D17" s="400">
        <f>D8-D25+D7</f>
        <v>32</v>
      </c>
      <c r="E17" s="443">
        <f>E8+E7-E25</f>
        <v>22</v>
      </c>
      <c r="F17" s="429">
        <f>D17+E17</f>
        <v>54</v>
      </c>
      <c r="G17" s="429">
        <f>G8+E25-G25</f>
        <v>6</v>
      </c>
      <c r="H17" s="421">
        <f>D17+E17+G17</f>
        <v>60</v>
      </c>
      <c r="I17" s="429">
        <f>I8+G25-I25</f>
        <v>0</v>
      </c>
      <c r="J17" s="421">
        <f>F17+G17+I17</f>
        <v>60</v>
      </c>
    </row>
    <row r="18" spans="1:10" ht="15.75" thickBot="1">
      <c r="A18" s="418"/>
      <c r="B18" s="254" t="s">
        <v>57</v>
      </c>
      <c r="C18" s="24"/>
      <c r="D18" s="398"/>
      <c r="E18" s="440"/>
      <c r="F18" s="431"/>
      <c r="G18" s="432"/>
      <c r="H18" s="431"/>
      <c r="I18" s="432"/>
      <c r="J18" s="431"/>
    </row>
    <row r="19" spans="1:10" ht="15" customHeight="1">
      <c r="A19" s="417" t="s">
        <v>63</v>
      </c>
      <c r="B19" s="623" t="s">
        <v>34</v>
      </c>
      <c r="C19" s="26" t="s">
        <v>17</v>
      </c>
      <c r="D19" s="395">
        <v>6</v>
      </c>
      <c r="E19" s="441">
        <v>0</v>
      </c>
      <c r="F19" s="424">
        <f>D19+E19</f>
        <v>6</v>
      </c>
      <c r="G19" s="423">
        <v>0</v>
      </c>
      <c r="H19" s="424">
        <f>D19+E19+G19</f>
        <v>6</v>
      </c>
      <c r="I19" s="423">
        <v>0</v>
      </c>
      <c r="J19" s="424">
        <f>F19+G19+I19</f>
        <v>6</v>
      </c>
    </row>
    <row r="20" spans="1:10" ht="15.75" thickBot="1">
      <c r="A20" s="416"/>
      <c r="B20" s="624"/>
      <c r="C20" s="251" t="s">
        <v>28</v>
      </c>
      <c r="D20" s="281">
        <f>D19/D17*100%</f>
        <v>0.1875</v>
      </c>
      <c r="E20" s="399">
        <f t="shared" ref="E20:H20" si="5">E19/E17*100</f>
        <v>0</v>
      </c>
      <c r="F20" s="426">
        <f t="shared" si="5"/>
        <v>11.111111111111111</v>
      </c>
      <c r="G20" s="425">
        <f t="shared" si="5"/>
        <v>0</v>
      </c>
      <c r="H20" s="426">
        <f t="shared" si="5"/>
        <v>10</v>
      </c>
      <c r="I20" s="425" t="e">
        <f t="shared" ref="I20:J20" si="6">I19/I17*100</f>
        <v>#DIV/0!</v>
      </c>
      <c r="J20" s="426">
        <f t="shared" si="6"/>
        <v>10</v>
      </c>
    </row>
    <row r="21" spans="1:10">
      <c r="A21" s="417" t="s">
        <v>64</v>
      </c>
      <c r="B21" s="623" t="s">
        <v>35</v>
      </c>
      <c r="C21" s="26" t="s">
        <v>17</v>
      </c>
      <c r="D21" s="395">
        <v>26</v>
      </c>
      <c r="E21" s="438">
        <v>22</v>
      </c>
      <c r="F21" s="428">
        <f>D21+E21</f>
        <v>48</v>
      </c>
      <c r="G21" s="427">
        <v>0</v>
      </c>
      <c r="H21" s="424">
        <f>D21+E21+G21</f>
        <v>48</v>
      </c>
      <c r="I21" s="427">
        <v>0</v>
      </c>
      <c r="J21" s="424">
        <f>F21+G21+I21</f>
        <v>48</v>
      </c>
    </row>
    <row r="22" spans="1:10" ht="15.75" thickBot="1">
      <c r="A22" s="416"/>
      <c r="B22" s="624"/>
      <c r="C22" s="251" t="s">
        <v>28</v>
      </c>
      <c r="D22" s="281">
        <f>D21/D17*100%</f>
        <v>0.8125</v>
      </c>
      <c r="E22" s="399">
        <f t="shared" ref="E22:H22" si="7">E21/E17*100</f>
        <v>100</v>
      </c>
      <c r="F22" s="426">
        <f t="shared" si="7"/>
        <v>88.888888888888886</v>
      </c>
      <c r="G22" s="425">
        <f t="shared" si="7"/>
        <v>0</v>
      </c>
      <c r="H22" s="426">
        <f t="shared" si="7"/>
        <v>80</v>
      </c>
      <c r="I22" s="425" t="e">
        <f t="shared" ref="I22:J22" si="8">I21/I17*100</f>
        <v>#DIV/0!</v>
      </c>
      <c r="J22" s="426">
        <f t="shared" si="8"/>
        <v>80</v>
      </c>
    </row>
    <row r="23" spans="1:10" ht="15" customHeight="1">
      <c r="A23" s="417" t="s">
        <v>65</v>
      </c>
      <c r="B23" s="623" t="s">
        <v>36</v>
      </c>
      <c r="C23" s="250" t="s">
        <v>17</v>
      </c>
      <c r="D23" s="619" t="s">
        <v>26</v>
      </c>
      <c r="E23" s="619" t="s">
        <v>26</v>
      </c>
      <c r="F23" s="621" t="s">
        <v>26</v>
      </c>
      <c r="G23" s="611" t="s">
        <v>26</v>
      </c>
      <c r="H23" s="613" t="s">
        <v>26</v>
      </c>
      <c r="I23" s="611" t="s">
        <v>26</v>
      </c>
      <c r="J23" s="613" t="s">
        <v>26</v>
      </c>
    </row>
    <row r="24" spans="1:10" ht="15.75" thickBot="1">
      <c r="A24" s="416"/>
      <c r="B24" s="624"/>
      <c r="C24" s="251" t="s">
        <v>28</v>
      </c>
      <c r="D24" s="620"/>
      <c r="E24" s="620"/>
      <c r="F24" s="622"/>
      <c r="G24" s="612"/>
      <c r="H24" s="614"/>
      <c r="I24" s="612"/>
      <c r="J24" s="614"/>
    </row>
    <row r="25" spans="1:10" ht="15.75" thickBot="1">
      <c r="A25" s="418" t="s">
        <v>66</v>
      </c>
      <c r="B25" s="253" t="s">
        <v>37</v>
      </c>
      <c r="C25" s="24" t="s">
        <v>17</v>
      </c>
      <c r="D25" s="397">
        <v>5</v>
      </c>
      <c r="E25" s="439">
        <v>6</v>
      </c>
      <c r="F25" s="429">
        <v>0</v>
      </c>
      <c r="G25" s="433">
        <v>0</v>
      </c>
      <c r="H25" s="433">
        <f>G25</f>
        <v>0</v>
      </c>
      <c r="I25" s="433">
        <v>0</v>
      </c>
      <c r="J25" s="433">
        <f>I25</f>
        <v>0</v>
      </c>
    </row>
    <row r="26" spans="1:10" ht="15" customHeight="1">
      <c r="A26" s="417" t="s">
        <v>67</v>
      </c>
      <c r="B26" s="623" t="s">
        <v>22</v>
      </c>
      <c r="C26" s="26" t="s">
        <v>17</v>
      </c>
      <c r="D26" s="395">
        <v>0</v>
      </c>
      <c r="E26" s="441">
        <v>0</v>
      </c>
      <c r="F26" s="424">
        <f>D26+E26</f>
        <v>0</v>
      </c>
      <c r="G26" s="423">
        <v>0</v>
      </c>
      <c r="H26" s="424">
        <f>D26+E26+G26</f>
        <v>0</v>
      </c>
      <c r="I26" s="423">
        <v>0</v>
      </c>
      <c r="J26" s="424">
        <f>F26+G26+I26</f>
        <v>0</v>
      </c>
    </row>
    <row r="27" spans="1:10" ht="15.75" thickBot="1">
      <c r="A27" s="416"/>
      <c r="B27" s="624"/>
      <c r="C27" s="251" t="s">
        <v>28</v>
      </c>
      <c r="D27" s="281">
        <f>D26/D17*100%</f>
        <v>0</v>
      </c>
      <c r="E27" s="399">
        <f t="shared" ref="E27:H27" si="9">E26/E17*100</f>
        <v>0</v>
      </c>
      <c r="F27" s="426">
        <f t="shared" si="9"/>
        <v>0</v>
      </c>
      <c r="G27" s="425">
        <f t="shared" si="9"/>
        <v>0</v>
      </c>
      <c r="H27" s="426">
        <f t="shared" si="9"/>
        <v>0</v>
      </c>
      <c r="I27" s="425" t="e">
        <f t="shared" ref="I27:J27" si="10">I26/I17*100</f>
        <v>#DIV/0!</v>
      </c>
      <c r="J27" s="426">
        <f t="shared" si="10"/>
        <v>0</v>
      </c>
    </row>
    <row r="28" spans="1:10" ht="21.75" thickBot="1">
      <c r="A28" s="418" t="s">
        <v>68</v>
      </c>
      <c r="B28" s="253" t="s">
        <v>24</v>
      </c>
      <c r="C28" s="24" t="s">
        <v>46</v>
      </c>
      <c r="D28" s="394" t="s">
        <v>26</v>
      </c>
      <c r="E28" s="394" t="s">
        <v>26</v>
      </c>
      <c r="F28" s="434" t="s">
        <v>26</v>
      </c>
      <c r="G28" s="430" t="s">
        <v>26</v>
      </c>
      <c r="H28" s="435" t="s">
        <v>26</v>
      </c>
      <c r="I28" s="430" t="s">
        <v>26</v>
      </c>
      <c r="J28" s="435" t="s">
        <v>26</v>
      </c>
    </row>
    <row r="29" spans="1:10" ht="32.25" thickBot="1">
      <c r="A29" s="418" t="s">
        <v>69</v>
      </c>
      <c r="B29" s="253" t="s">
        <v>29</v>
      </c>
      <c r="C29" s="24" t="s">
        <v>17</v>
      </c>
      <c r="D29" s="394" t="s">
        <v>26</v>
      </c>
      <c r="E29" s="394" t="s">
        <v>26</v>
      </c>
      <c r="F29" s="434" t="s">
        <v>26</v>
      </c>
      <c r="G29" s="430" t="s">
        <v>26</v>
      </c>
      <c r="H29" s="435" t="s">
        <v>26</v>
      </c>
      <c r="I29" s="430" t="s">
        <v>26</v>
      </c>
      <c r="J29" s="435" t="s">
        <v>26</v>
      </c>
    </row>
    <row r="30" spans="1:10" ht="15.75" thickBot="1">
      <c r="A30" s="418" t="s">
        <v>70</v>
      </c>
      <c r="B30" s="253" t="s">
        <v>31</v>
      </c>
      <c r="C30" s="24" t="s">
        <v>44</v>
      </c>
      <c r="D30" s="394" t="s">
        <v>26</v>
      </c>
      <c r="E30" s="394" t="s">
        <v>26</v>
      </c>
      <c r="F30" s="434" t="s">
        <v>26</v>
      </c>
      <c r="G30" s="430" t="s">
        <v>26</v>
      </c>
      <c r="H30" s="435" t="s">
        <v>26</v>
      </c>
      <c r="I30" s="430" t="s">
        <v>26</v>
      </c>
      <c r="J30" s="435" t="s">
        <v>26</v>
      </c>
    </row>
    <row r="31" spans="1:10" ht="21.75" thickBot="1">
      <c r="A31" s="418" t="s">
        <v>71</v>
      </c>
      <c r="B31" s="252" t="s">
        <v>39</v>
      </c>
      <c r="C31" s="24" t="s">
        <v>17</v>
      </c>
      <c r="D31" s="394">
        <v>16</v>
      </c>
      <c r="E31" s="442">
        <v>30</v>
      </c>
      <c r="F31" s="421">
        <f>D31+E31</f>
        <v>46</v>
      </c>
      <c r="G31" s="427">
        <v>0</v>
      </c>
      <c r="H31" s="424">
        <f>D31+E31+G31</f>
        <v>46</v>
      </c>
      <c r="I31" s="427">
        <v>0</v>
      </c>
      <c r="J31" s="424">
        <f>F31+G31+I31</f>
        <v>46</v>
      </c>
    </row>
    <row r="32" spans="1:10" ht="15.75" thickBot="1">
      <c r="A32" s="418"/>
      <c r="B32" s="97" t="s">
        <v>40</v>
      </c>
      <c r="C32" s="99"/>
      <c r="D32" s="394"/>
      <c r="E32" s="394"/>
      <c r="F32" s="434"/>
      <c r="G32" s="436"/>
      <c r="H32" s="429"/>
      <c r="I32" s="436"/>
      <c r="J32" s="429"/>
    </row>
    <row r="33" spans="1:10" ht="15.75" thickBot="1">
      <c r="A33" s="418" t="s">
        <v>98</v>
      </c>
      <c r="B33" s="253" t="s">
        <v>95</v>
      </c>
      <c r="C33" s="24" t="s">
        <v>17</v>
      </c>
      <c r="D33" s="394">
        <v>14</v>
      </c>
      <c r="E33" s="442">
        <v>15</v>
      </c>
      <c r="F33" s="421">
        <f>D33+E33</f>
        <v>29</v>
      </c>
      <c r="G33" s="436">
        <v>0</v>
      </c>
      <c r="H33" s="429">
        <f>D33+E33+G33</f>
        <v>29</v>
      </c>
      <c r="I33" s="436">
        <v>0</v>
      </c>
      <c r="J33" s="429">
        <f>F33+G33+I33</f>
        <v>29</v>
      </c>
    </row>
    <row r="34" spans="1:10" ht="21.75" thickBot="1">
      <c r="A34" s="418" t="s">
        <v>72</v>
      </c>
      <c r="B34" s="253" t="s">
        <v>38</v>
      </c>
      <c r="C34" s="24" t="s">
        <v>17</v>
      </c>
      <c r="D34" s="394">
        <v>0</v>
      </c>
      <c r="E34" s="442">
        <v>0</v>
      </c>
      <c r="F34" s="421">
        <f>D34+E34</f>
        <v>0</v>
      </c>
      <c r="G34" s="436" t="s">
        <v>94</v>
      </c>
      <c r="H34" s="429">
        <f>D34+E34+G34</f>
        <v>0</v>
      </c>
      <c r="I34" s="436">
        <v>0</v>
      </c>
      <c r="J34" s="429">
        <f>F34+G34+I34</f>
        <v>0</v>
      </c>
    </row>
    <row r="35" spans="1:10" ht="21.75" thickBot="1">
      <c r="A35" s="418" t="s">
        <v>99</v>
      </c>
      <c r="B35" s="253" t="s">
        <v>42</v>
      </c>
      <c r="C35" s="24" t="s">
        <v>17</v>
      </c>
      <c r="D35" s="394">
        <v>2</v>
      </c>
      <c r="E35" s="442">
        <v>0</v>
      </c>
      <c r="F35" s="421">
        <f>D35+E35</f>
        <v>2</v>
      </c>
      <c r="G35" s="436">
        <v>0</v>
      </c>
      <c r="H35" s="429">
        <f>D35+E35+G35</f>
        <v>2</v>
      </c>
      <c r="I35" s="436">
        <v>0</v>
      </c>
      <c r="J35" s="429">
        <f>F35+G35+I35</f>
        <v>2</v>
      </c>
    </row>
    <row r="36" spans="1:10">
      <c r="B36" s="95"/>
      <c r="C36" s="73"/>
      <c r="D36" s="396"/>
      <c r="E36" s="96"/>
      <c r="F36" s="96"/>
      <c r="G36" s="96"/>
      <c r="H36" s="96"/>
    </row>
    <row r="37" spans="1:10">
      <c r="B37" s="95"/>
      <c r="C37" s="73"/>
      <c r="D37" s="96"/>
      <c r="E37" s="96"/>
      <c r="F37" s="96"/>
      <c r="G37" s="96"/>
      <c r="H37" s="96"/>
    </row>
    <row r="38" spans="1:10">
      <c r="A38" s="411"/>
      <c r="B38" s="412"/>
      <c r="C38" s="412"/>
      <c r="D38" s="412"/>
      <c r="E38" s="412"/>
      <c r="F38" s="412"/>
      <c r="G38" s="412"/>
      <c r="H38" s="412"/>
      <c r="I38" s="412"/>
      <c r="J38" s="412"/>
    </row>
    <row r="40" spans="1:10">
      <c r="A40" s="410"/>
      <c r="B40" s="409"/>
      <c r="C40" s="409"/>
      <c r="D40" s="409"/>
      <c r="E40" s="409"/>
      <c r="F40" s="409"/>
      <c r="G40" s="409"/>
      <c r="H40" s="409"/>
      <c r="I40" s="409"/>
      <c r="J40" s="409"/>
    </row>
  </sheetData>
  <mergeCells count="27">
    <mergeCell ref="H5:H6"/>
    <mergeCell ref="B26:B27"/>
    <mergeCell ref="B5:B6"/>
    <mergeCell ref="C5:C6"/>
    <mergeCell ref="D5:D6"/>
    <mergeCell ref="E5:E6"/>
    <mergeCell ref="B23:B24"/>
    <mergeCell ref="D23:D24"/>
    <mergeCell ref="B9:B10"/>
    <mergeCell ref="B13:B14"/>
    <mergeCell ref="B15:B16"/>
    <mergeCell ref="I5:I6"/>
    <mergeCell ref="J5:J6"/>
    <mergeCell ref="I23:I24"/>
    <mergeCell ref="J23:J24"/>
    <mergeCell ref="A1:J1"/>
    <mergeCell ref="A2:J2"/>
    <mergeCell ref="A3:J3"/>
    <mergeCell ref="A5:A6"/>
    <mergeCell ref="E23:E24"/>
    <mergeCell ref="F23:F24"/>
    <mergeCell ref="G23:G24"/>
    <mergeCell ref="H23:H24"/>
    <mergeCell ref="B19:B20"/>
    <mergeCell ref="B21:B22"/>
    <mergeCell ref="F5:F6"/>
    <mergeCell ref="G5:G6"/>
  </mergeCells>
  <pageMargins left="0.78740157480314965" right="0" top="0.78740157480314965" bottom="0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2 квартал 2017г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2017-07-03T05:54:17Z</dcterms:modified>
</cp:coreProperties>
</file>